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a.vuletic\Desktop\"/>
    </mc:Choice>
  </mc:AlternateContent>
  <bookViews>
    <workbookView xWindow="0" yWindow="0" windowWidth="28800" windowHeight="12345" activeTab="1"/>
  </bookViews>
  <sheets>
    <sheet name="Primer 1" sheetId="2" r:id="rId1"/>
    <sheet name="Primer 2" sheetId="3" r:id="rId2"/>
  </sheets>
  <definedNames>
    <definedName name="kontrol" localSheetId="1">#REF!</definedName>
    <definedName name="kontrol">#REF!</definedName>
    <definedName name="krediriski" localSheetId="1">#REF!</definedName>
    <definedName name="kredirisk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12" i="3"/>
  <c r="D12" i="3"/>
  <c r="D11" i="3"/>
  <c r="E8" i="3"/>
  <c r="O32" i="3"/>
  <c r="M32" i="3" s="1"/>
  <c r="P32" i="3"/>
  <c r="O33" i="3"/>
  <c r="M33" i="3" s="1"/>
  <c r="P33" i="3"/>
  <c r="O24" i="3"/>
  <c r="O25" i="3"/>
  <c r="O26" i="3"/>
  <c r="O27" i="3"/>
  <c r="O28" i="3"/>
  <c r="O29" i="3"/>
  <c r="O30" i="3"/>
  <c r="O31" i="3"/>
  <c r="O23" i="3"/>
  <c r="P22" i="3"/>
  <c r="H22" i="3"/>
  <c r="E13" i="3" l="1"/>
  <c r="D13" i="3"/>
  <c r="E11" i="3"/>
  <c r="E4" i="3"/>
  <c r="E3" i="3"/>
  <c r="E14" i="3" l="1"/>
  <c r="I21" i="2"/>
  <c r="P23" i="3" l="1"/>
  <c r="M31" i="2"/>
  <c r="E13" i="2" s="1"/>
  <c r="M32" i="2"/>
  <c r="M33" i="2"/>
  <c r="M34" i="2"/>
  <c r="D13" i="2"/>
  <c r="D12" i="2"/>
  <c r="M23" i="3" l="1"/>
  <c r="M24" i="3"/>
  <c r="P24" i="3"/>
  <c r="H21" i="2"/>
  <c r="E4" i="2"/>
  <c r="M25" i="3" l="1"/>
  <c r="P25" i="3"/>
  <c r="P21" i="2"/>
  <c r="E15" i="2"/>
  <c r="P22" i="2"/>
  <c r="O22" i="2"/>
  <c r="M22" i="2" s="1"/>
  <c r="P26" i="3" l="1"/>
  <c r="M26" i="3"/>
  <c r="P23" i="2"/>
  <c r="O23" i="2"/>
  <c r="M23" i="2" s="1"/>
  <c r="E14" i="2"/>
  <c r="P27" i="3" l="1"/>
  <c r="P24" i="2"/>
  <c r="O24" i="2"/>
  <c r="M24" i="2" s="1"/>
  <c r="P28" i="3" l="1"/>
  <c r="M28" i="3"/>
  <c r="M27" i="3"/>
  <c r="P25" i="2"/>
  <c r="O25" i="2"/>
  <c r="M25" i="2" s="1"/>
  <c r="D11" i="2"/>
  <c r="E11" i="2" s="1"/>
  <c r="M29" i="3" l="1"/>
  <c r="P29" i="3"/>
  <c r="P26" i="2"/>
  <c r="O26" i="2"/>
  <c r="M26" i="2" s="1"/>
  <c r="E3" i="2"/>
  <c r="M30" i="3" l="1"/>
  <c r="P30" i="3"/>
  <c r="P27" i="2"/>
  <c r="O27" i="2"/>
  <c r="M27" i="2" s="1"/>
  <c r="P31" i="3" l="1"/>
  <c r="P28" i="2"/>
  <c r="O28" i="2"/>
  <c r="M28" i="2" s="1"/>
  <c r="M31" i="3" l="1"/>
  <c r="E16" i="3"/>
  <c r="O29" i="2"/>
  <c r="M29" i="2" s="1"/>
  <c r="P29" i="2"/>
  <c r="P30" i="2" l="1"/>
  <c r="O30" i="2"/>
  <c r="M30" i="2" l="1"/>
  <c r="E12" i="2"/>
  <c r="E16" i="2" l="1"/>
</calcChain>
</file>

<file path=xl/sharedStrings.xml><?xml version="1.0" encoding="utf-8"?>
<sst xmlns="http://schemas.openxmlformats.org/spreadsheetml/2006/main" count="70" uniqueCount="28">
  <si>
    <t>Datum odobrenja</t>
  </si>
  <si>
    <t>Iznos</t>
  </si>
  <si>
    <t>Rok</t>
  </si>
  <si>
    <t>Novi rok</t>
  </si>
  <si>
    <t>Kamatna stopa</t>
  </si>
  <si>
    <t>Anuitet</t>
  </si>
  <si>
    <t>RSD</t>
  </si>
  <si>
    <t>Opis</t>
  </si>
  <si>
    <t>Osnovni ugovor</t>
  </si>
  <si>
    <t>Novi anuitetni plan</t>
  </si>
  <si>
    <t>Glavnica</t>
  </si>
  <si>
    <t>Kamata</t>
  </si>
  <si>
    <t>Mesečna obaveza klijenta</t>
  </si>
  <si>
    <t>Više u odnosu na inicijalni ugovor</t>
  </si>
  <si>
    <t>Zbog produžetka perioda otplate kredita</t>
  </si>
  <si>
    <t>DATUM</t>
  </si>
  <si>
    <t>Ostatak duga</t>
  </si>
  <si>
    <t>Novi anuitet</t>
  </si>
  <si>
    <t>Primer amortizacionih kredita</t>
  </si>
  <si>
    <t>24+6 meseci</t>
  </si>
  <si>
    <t>Zahtev za reprogram</t>
  </si>
  <si>
    <t>Kamata se obračunava tokom grejs perioda.
Klijent plaća kamatu tokom grejs perioda.</t>
  </si>
  <si>
    <t>36+6 meseci</t>
  </si>
  <si>
    <t>Iznos kamate (dospele do momenta podnošenja zahteva za reprogram) pripisane dugu</t>
  </si>
  <si>
    <t>Razlika u mesečnoj obavezi</t>
  </si>
  <si>
    <t>Iznos kamate po osnovnom ugovoru do trenutka zahteva za reprogram + Iznos kamate po novom anuitetnom planu</t>
  </si>
  <si>
    <t>Razlika u mesečnoj  obavezi</t>
  </si>
  <si>
    <t>Iznos kamate 
(dospele do momenta podnošenja zahteva za reprogram) pripisane dugu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</si>
</sst>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RSD&quot;;[Red]\-#,##0.00\ &quot;RSD&quot;"/>
    <numFmt numFmtId="164" formatCode="#,##0_ ;[Red]\-#,##0\ 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0"/>
      <color rgb="FF002060"/>
      <name val="Century Gothic"/>
      <family val="2"/>
      <charset val="238"/>
    </font>
    <font>
      <b/>
      <sz val="10"/>
      <color rgb="FF002060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10"/>
      <color theme="0"/>
      <name val="Century Gothic"/>
      <family val="2"/>
      <charset val="238"/>
    </font>
    <font>
      <i/>
      <sz val="10"/>
      <color rgb="FFFF0000"/>
      <name val="Century Gothic"/>
      <family val="2"/>
      <charset val="238"/>
    </font>
    <font>
      <sz val="10"/>
      <color rgb="FFFF000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name val="Century Gothic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theme="0"/>
      </right>
      <top style="thick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 style="thick">
        <color indexed="64"/>
      </top>
      <bottom style="thick">
        <color indexed="64"/>
      </bottom>
      <diagonal/>
    </border>
    <border>
      <left style="thin">
        <color theme="0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165" fontId="9" fillId="0" borderId="0"/>
    <xf numFmtId="0" fontId="10" fillId="0" borderId="0">
      <alignment vertical="top"/>
    </xf>
  </cellStyleXfs>
  <cellXfs count="82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1" fillId="3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10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3" fontId="1" fillId="5" borderId="2" xfId="0" applyNumberFormat="1" applyFont="1" applyFill="1" applyBorder="1" applyAlignment="1">
      <alignment vertical="center"/>
    </xf>
    <xf numFmtId="3" fontId="6" fillId="5" borderId="3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vertical="center"/>
    </xf>
    <xf numFmtId="3" fontId="1" fillId="5" borderId="3" xfId="0" applyNumberFormat="1" applyFont="1" applyFill="1" applyBorder="1" applyAlignment="1">
      <alignment vertical="center"/>
    </xf>
    <xf numFmtId="14" fontId="8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4" fontId="3" fillId="7" borderId="0" xfId="0" applyNumberFormat="1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3" fontId="3" fillId="7" borderId="0" xfId="0" applyNumberFormat="1" applyFont="1" applyFill="1" applyAlignment="1">
      <alignment vertical="center"/>
    </xf>
    <xf numFmtId="14" fontId="1" fillId="3" borderId="4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4" fontId="1" fillId="9" borderId="6" xfId="0" applyNumberFormat="1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3" fontId="1" fillId="9" borderId="7" xfId="0" applyNumberFormat="1" applyFont="1" applyFill="1" applyBorder="1" applyAlignment="1">
      <alignment horizontal="center" vertical="center"/>
    </xf>
    <xf numFmtId="3" fontId="1" fillId="9" borderId="7" xfId="0" applyNumberFormat="1" applyFont="1" applyFill="1" applyBorder="1" applyAlignment="1">
      <alignment vertical="center"/>
    </xf>
    <xf numFmtId="3" fontId="1" fillId="9" borderId="8" xfId="0" applyNumberFormat="1" applyFont="1" applyFill="1" applyBorder="1" applyAlignment="1">
      <alignment vertical="center"/>
    </xf>
    <xf numFmtId="3" fontId="1" fillId="9" borderId="9" xfId="0" applyNumberFormat="1" applyFont="1" applyFill="1" applyBorder="1" applyAlignment="1">
      <alignment vertical="center"/>
    </xf>
    <xf numFmtId="3" fontId="1" fillId="9" borderId="10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horizontal="center" vertical="center"/>
    </xf>
    <xf numFmtId="14" fontId="3" fillId="9" borderId="12" xfId="0" applyNumberFormat="1" applyFont="1" applyFill="1" applyBorder="1" applyAlignment="1">
      <alignment vertical="center"/>
    </xf>
    <xf numFmtId="3" fontId="3" fillId="9" borderId="12" xfId="0" applyNumberFormat="1" applyFont="1" applyFill="1" applyBorder="1" applyAlignment="1">
      <alignment vertical="center"/>
    </xf>
    <xf numFmtId="3" fontId="7" fillId="9" borderId="13" xfId="0" applyNumberFormat="1" applyFont="1" applyFill="1" applyBorder="1" applyAlignment="1">
      <alignment vertical="center"/>
    </xf>
    <xf numFmtId="14" fontId="1" fillId="9" borderId="14" xfId="0" applyNumberFormat="1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3" fontId="1" fillId="9" borderId="5" xfId="0" applyNumberFormat="1" applyFont="1" applyFill="1" applyBorder="1" applyAlignment="1">
      <alignment horizontal="center" vertical="center"/>
    </xf>
    <xf numFmtId="3" fontId="1" fillId="9" borderId="5" xfId="0" applyNumberFormat="1" applyFont="1" applyFill="1" applyBorder="1" applyAlignment="1">
      <alignment vertical="center"/>
    </xf>
    <xf numFmtId="3" fontId="1" fillId="9" borderId="15" xfId="0" applyNumberFormat="1" applyFont="1" applyFill="1" applyBorder="1" applyAlignment="1">
      <alignment vertical="center"/>
    </xf>
    <xf numFmtId="8" fontId="3" fillId="0" borderId="0" xfId="0" applyNumberFormat="1" applyFont="1" applyFill="1" applyAlignment="1">
      <alignment vertical="center"/>
    </xf>
    <xf numFmtId="0" fontId="3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17" fontId="1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 106" xfId="1"/>
    <cellStyle name="Normal 5" xfId="2"/>
  </cellStyles>
  <dxfs count="0"/>
  <tableStyles count="0" defaultTableStyle="TableStyleMedium2" defaultPivotStyle="PivotStyleLight16"/>
  <colors>
    <mruColors>
      <color rgb="FFFF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50"/>
  <sheetViews>
    <sheetView showGridLines="0" zoomScaleNormal="100" workbookViewId="0">
      <selection activeCell="F12" sqref="F12"/>
    </sheetView>
  </sheetViews>
  <sheetFormatPr defaultColWidth="8.85546875" defaultRowHeight="13.5" x14ac:dyDescent="0.25"/>
  <cols>
    <col min="1" max="1" width="3.7109375" style="4" customWidth="1"/>
    <col min="2" max="7" width="13.7109375" style="4" customWidth="1"/>
    <col min="8" max="8" width="33.7109375" style="4" customWidth="1"/>
    <col min="9" max="9" width="18.28515625" style="4" bestFit="1" customWidth="1"/>
    <col min="10" max="10" width="20.7109375" style="4" bestFit="1" customWidth="1"/>
    <col min="11" max="11" width="10.140625" style="4" bestFit="1" customWidth="1"/>
    <col min="12" max="12" width="10.140625" style="4" customWidth="1"/>
    <col min="13" max="13" width="12.140625" style="4" bestFit="1" customWidth="1"/>
    <col min="14" max="14" width="10.140625" style="4" bestFit="1" customWidth="1"/>
    <col min="15" max="15" width="9.140625" style="4" bestFit="1" customWidth="1"/>
    <col min="16" max="16" width="14" style="4" bestFit="1" customWidth="1"/>
    <col min="17" max="17" width="1.7109375" style="4" customWidth="1"/>
    <col min="18" max="18" width="24.28515625" style="28" customWidth="1"/>
    <col min="19" max="20" width="8.85546875" style="28"/>
    <col min="21" max="16384" width="8.85546875" style="4"/>
  </cols>
  <sheetData>
    <row r="1" spans="2:17" ht="15" customHeight="1" x14ac:dyDescent="0.25">
      <c r="B1" s="1"/>
      <c r="C1" s="2"/>
      <c r="D1" s="1"/>
      <c r="E1" s="1"/>
      <c r="F1" s="2"/>
      <c r="G1" s="1"/>
      <c r="H1" s="1"/>
      <c r="I1" s="3"/>
      <c r="J1" s="3"/>
      <c r="K1" s="3"/>
      <c r="L1" s="3"/>
      <c r="M1" s="3"/>
      <c r="Q1" s="3"/>
    </row>
    <row r="2" spans="2:17" ht="30" customHeight="1" x14ac:dyDescent="0.25">
      <c r="B2" s="74" t="s">
        <v>18</v>
      </c>
      <c r="C2" s="74"/>
      <c r="D2" s="74"/>
      <c r="E2" s="74"/>
      <c r="F2" s="1"/>
      <c r="G2" s="1"/>
      <c r="H2" s="1"/>
      <c r="I2" s="3"/>
      <c r="J2" s="3"/>
      <c r="K2" s="3"/>
      <c r="L2" s="3"/>
      <c r="M2" s="3"/>
      <c r="Q2" s="3"/>
    </row>
    <row r="3" spans="2:17" ht="15" customHeight="1" x14ac:dyDescent="0.25">
      <c r="B3" s="79" t="s">
        <v>0</v>
      </c>
      <c r="C3" s="79"/>
      <c r="D3" s="79"/>
      <c r="E3" s="5">
        <f>+B19</f>
        <v>44576</v>
      </c>
      <c r="F3" s="1"/>
      <c r="G3" s="1"/>
      <c r="H3" s="1"/>
      <c r="I3" s="3"/>
      <c r="J3" s="3"/>
      <c r="K3" s="3"/>
      <c r="L3" s="3"/>
      <c r="M3" s="3"/>
      <c r="Q3" s="3"/>
    </row>
    <row r="4" spans="2:17" ht="15" customHeight="1" x14ac:dyDescent="0.25">
      <c r="B4" s="73" t="s">
        <v>1</v>
      </c>
      <c r="C4" s="73"/>
      <c r="D4" s="73"/>
      <c r="E4" s="6">
        <f>D19</f>
        <v>1500000</v>
      </c>
      <c r="F4" s="1"/>
      <c r="G4" s="1"/>
      <c r="H4" s="1"/>
      <c r="I4" s="3"/>
      <c r="J4" s="3"/>
      <c r="K4" s="3"/>
      <c r="L4" s="3"/>
      <c r="M4" s="3"/>
      <c r="Q4" s="3"/>
    </row>
    <row r="5" spans="2:17" ht="15" customHeight="1" x14ac:dyDescent="0.25">
      <c r="B5" s="73" t="s">
        <v>2</v>
      </c>
      <c r="C5" s="73"/>
      <c r="D5" s="73"/>
      <c r="E5" s="7">
        <v>24</v>
      </c>
      <c r="F5" s="1"/>
      <c r="G5" s="1"/>
      <c r="H5" s="1"/>
      <c r="I5" s="3"/>
      <c r="J5" s="3"/>
      <c r="K5" s="3"/>
      <c r="L5" s="3"/>
      <c r="M5" s="3"/>
      <c r="Q5" s="3"/>
    </row>
    <row r="6" spans="2:17" ht="15" customHeight="1" x14ac:dyDescent="0.25">
      <c r="B6" s="73" t="s">
        <v>3</v>
      </c>
      <c r="C6" s="73"/>
      <c r="D6" s="73"/>
      <c r="E6" s="8" t="s">
        <v>19</v>
      </c>
      <c r="F6" s="1"/>
      <c r="G6" s="1"/>
      <c r="H6" s="1"/>
      <c r="I6" s="3"/>
      <c r="J6" s="3"/>
      <c r="K6" s="3"/>
      <c r="L6" s="3"/>
      <c r="M6" s="3"/>
      <c r="Q6" s="3"/>
    </row>
    <row r="7" spans="2:17" ht="15" customHeight="1" x14ac:dyDescent="0.25">
      <c r="B7" s="73" t="s">
        <v>4</v>
      </c>
      <c r="C7" s="73"/>
      <c r="D7" s="73"/>
      <c r="E7" s="9">
        <v>7.9500000000000001E-2</v>
      </c>
      <c r="F7" s="1"/>
      <c r="G7" s="1"/>
      <c r="H7" s="1"/>
      <c r="I7" s="3"/>
      <c r="J7" s="3"/>
      <c r="K7" s="3"/>
      <c r="L7" s="3"/>
      <c r="M7" s="3"/>
      <c r="Q7" s="3"/>
    </row>
    <row r="8" spans="2:17" ht="15" customHeight="1" x14ac:dyDescent="0.25">
      <c r="B8" s="73" t="s">
        <v>5</v>
      </c>
      <c r="C8" s="73"/>
      <c r="D8" s="73"/>
      <c r="E8" s="10">
        <v>412251.79</v>
      </c>
      <c r="F8" s="1"/>
      <c r="G8" s="11"/>
      <c r="H8" s="11"/>
      <c r="I8" s="3"/>
      <c r="J8" s="3"/>
      <c r="K8" s="3"/>
      <c r="L8" s="3"/>
      <c r="M8" s="3"/>
      <c r="Q8" s="3"/>
    </row>
    <row r="9" spans="2:17" ht="15" customHeight="1" x14ac:dyDescent="0.25">
      <c r="B9" s="1"/>
      <c r="C9" s="1"/>
      <c r="D9" s="12"/>
      <c r="E9" s="13" t="s">
        <v>6</v>
      </c>
      <c r="F9" s="1"/>
      <c r="G9" s="11"/>
      <c r="H9" s="11"/>
      <c r="I9" s="3"/>
      <c r="J9" s="3"/>
      <c r="K9" s="3"/>
      <c r="L9" s="3"/>
      <c r="M9" s="3"/>
      <c r="Q9" s="3"/>
    </row>
    <row r="10" spans="2:17" ht="30" customHeight="1" x14ac:dyDescent="0.25">
      <c r="B10" s="77" t="s">
        <v>7</v>
      </c>
      <c r="C10" s="77"/>
      <c r="D10" s="14" t="s">
        <v>8</v>
      </c>
      <c r="E10" s="15" t="s">
        <v>9</v>
      </c>
      <c r="F10" s="16"/>
      <c r="G10" s="16"/>
      <c r="H10" s="16"/>
      <c r="I10" s="3"/>
      <c r="J10" s="3"/>
      <c r="K10" s="3"/>
      <c r="L10" s="3"/>
      <c r="M10" s="3"/>
      <c r="Q10" s="3"/>
    </row>
    <row r="11" spans="2:17" ht="15" customHeight="1" x14ac:dyDescent="0.25">
      <c r="B11" s="73" t="s">
        <v>10</v>
      </c>
      <c r="C11" s="73"/>
      <c r="D11" s="6">
        <f>+SUM(E19:E44)</f>
        <v>1649007.16</v>
      </c>
      <c r="E11" s="17">
        <f>D11</f>
        <v>1649007.16</v>
      </c>
      <c r="F11" s="11"/>
      <c r="G11" s="11"/>
      <c r="H11" s="11"/>
      <c r="I11" s="3"/>
      <c r="J11" s="3"/>
      <c r="K11" s="3"/>
      <c r="L11" s="3"/>
      <c r="M11" s="3"/>
      <c r="Q11" s="3"/>
    </row>
    <row r="12" spans="2:17" ht="15" customHeight="1" x14ac:dyDescent="0.25">
      <c r="B12" s="73" t="s">
        <v>11</v>
      </c>
      <c r="C12" s="73"/>
      <c r="D12" s="6">
        <f>+SUM(G19:G24)</f>
        <v>149007.18</v>
      </c>
      <c r="E12" s="17">
        <f>SUM(G19:G20)+H21+SUM(O22:O34)</f>
        <v>265268.92431821936</v>
      </c>
      <c r="F12" s="11" t="s">
        <v>25</v>
      </c>
      <c r="G12" s="11"/>
      <c r="H12" s="11"/>
      <c r="I12" s="3"/>
      <c r="J12" s="3"/>
      <c r="K12" s="3"/>
      <c r="L12" s="3"/>
      <c r="M12" s="3"/>
      <c r="Q12" s="3"/>
    </row>
    <row r="13" spans="2:17" ht="15" customHeight="1" x14ac:dyDescent="0.25">
      <c r="B13" s="78" t="s">
        <v>12</v>
      </c>
      <c r="C13" s="78"/>
      <c r="D13" s="18">
        <f>E20</f>
        <v>412251.79</v>
      </c>
      <c r="E13" s="19">
        <f>M31</f>
        <v>323589.86</v>
      </c>
      <c r="F13" s="12"/>
      <c r="G13" s="12"/>
      <c r="H13" s="12"/>
      <c r="I13" s="3"/>
      <c r="J13" s="3"/>
      <c r="K13" s="3"/>
      <c r="L13" s="3"/>
      <c r="M13" s="3"/>
      <c r="Q13" s="3"/>
    </row>
    <row r="14" spans="2:17" ht="15" customHeight="1" x14ac:dyDescent="0.25">
      <c r="B14" s="76" t="s">
        <v>24</v>
      </c>
      <c r="C14" s="76"/>
      <c r="D14" s="76"/>
      <c r="E14" s="20">
        <f>+E13-D13</f>
        <v>-88661.93</v>
      </c>
      <c r="F14" s="12"/>
      <c r="G14" s="12"/>
      <c r="H14" s="12"/>
      <c r="I14" s="3"/>
      <c r="J14" s="3"/>
      <c r="K14" s="3"/>
      <c r="L14" s="3"/>
      <c r="M14" s="3"/>
      <c r="Q14" s="3"/>
    </row>
    <row r="15" spans="2:17" ht="48" customHeight="1" x14ac:dyDescent="0.25">
      <c r="B15" s="75" t="s">
        <v>23</v>
      </c>
      <c r="C15" s="75"/>
      <c r="D15" s="75"/>
      <c r="E15" s="21">
        <f>H21</f>
        <v>31165.802304133773</v>
      </c>
      <c r="F15" s="22"/>
      <c r="G15" s="22"/>
      <c r="H15" s="22"/>
      <c r="I15" s="3"/>
      <c r="J15" s="3"/>
      <c r="K15" s="3"/>
      <c r="L15" s="3"/>
      <c r="M15" s="3"/>
      <c r="Q15" s="3"/>
    </row>
    <row r="16" spans="2:17" ht="15" customHeight="1" x14ac:dyDescent="0.25">
      <c r="B16" s="75" t="s">
        <v>13</v>
      </c>
      <c r="C16" s="75"/>
      <c r="D16" s="75"/>
      <c r="E16" s="21">
        <f>+E11-D11+E12-D12</f>
        <v>116261.74431821937</v>
      </c>
      <c r="F16" s="11" t="s">
        <v>14</v>
      </c>
      <c r="G16" s="23"/>
      <c r="H16" s="23"/>
      <c r="I16" s="3"/>
      <c r="J16" s="3"/>
      <c r="K16" s="3"/>
      <c r="L16" s="3"/>
      <c r="M16" s="3"/>
      <c r="Q16" s="3"/>
    </row>
    <row r="17" spans="2:21" ht="15" customHeight="1" x14ac:dyDescent="0.25">
      <c r="B17" s="1"/>
      <c r="C17" s="1"/>
      <c r="D17" s="1"/>
      <c r="E17" s="1"/>
      <c r="F17" s="1"/>
      <c r="G17" s="1"/>
      <c r="H17" s="1"/>
      <c r="I17" s="3"/>
      <c r="J17" s="3"/>
      <c r="K17" s="3"/>
      <c r="L17" s="3"/>
      <c r="M17" s="3"/>
      <c r="Q17" s="3"/>
    </row>
    <row r="18" spans="2:21" ht="51" customHeight="1" x14ac:dyDescent="0.25">
      <c r="B18" s="24" t="s">
        <v>15</v>
      </c>
      <c r="C18" s="24" t="s">
        <v>5</v>
      </c>
      <c r="D18" s="40"/>
      <c r="E18" s="25" t="s">
        <v>5</v>
      </c>
      <c r="F18" s="25" t="s">
        <v>10</v>
      </c>
      <c r="G18" s="25" t="s">
        <v>11</v>
      </c>
      <c r="H18" s="81" t="s">
        <v>23</v>
      </c>
      <c r="I18" s="25" t="s">
        <v>16</v>
      </c>
      <c r="J18" s="3"/>
      <c r="K18" s="3"/>
      <c r="L18" s="3"/>
      <c r="M18" s="3"/>
      <c r="N18" s="3"/>
      <c r="U18" s="28"/>
    </row>
    <row r="19" spans="2:21" ht="15" customHeight="1" x14ac:dyDescent="0.25">
      <c r="B19" s="26">
        <v>44576</v>
      </c>
      <c r="C19" s="27">
        <v>0</v>
      </c>
      <c r="D19" s="43">
        <v>1500000</v>
      </c>
      <c r="E19" s="17">
        <v>0</v>
      </c>
      <c r="F19" s="6">
        <v>0</v>
      </c>
      <c r="G19" s="6">
        <v>0</v>
      </c>
      <c r="H19" s="6"/>
      <c r="I19" s="17">
        <v>1500000</v>
      </c>
      <c r="J19" s="3"/>
      <c r="K19" s="3"/>
      <c r="L19" s="3"/>
      <c r="M19" s="3"/>
      <c r="N19" s="3"/>
      <c r="U19" s="28"/>
    </row>
    <row r="20" spans="2:21" ht="15" customHeight="1" thickBot="1" x14ac:dyDescent="0.3">
      <c r="B20" s="48">
        <v>44757</v>
      </c>
      <c r="C20" s="32">
        <v>1</v>
      </c>
      <c r="D20" s="49">
        <v>0</v>
      </c>
      <c r="E20" s="34">
        <v>412251.79</v>
      </c>
      <c r="F20" s="33">
        <v>353766.95</v>
      </c>
      <c r="G20" s="33">
        <v>58484.84</v>
      </c>
      <c r="H20" s="33"/>
      <c r="I20" s="34">
        <v>1146233.05</v>
      </c>
      <c r="J20" s="3"/>
      <c r="K20" s="45" t="s">
        <v>15</v>
      </c>
      <c r="L20" s="45" t="s">
        <v>5</v>
      </c>
      <c r="M20" s="42" t="s">
        <v>17</v>
      </c>
      <c r="N20" s="45" t="s">
        <v>10</v>
      </c>
      <c r="O20" s="45" t="s">
        <v>11</v>
      </c>
      <c r="P20" s="53" t="s">
        <v>16</v>
      </c>
      <c r="U20" s="28"/>
    </row>
    <row r="21" spans="2:21" ht="15" customHeight="1" thickTop="1" thickBot="1" x14ac:dyDescent="0.3">
      <c r="B21" s="54">
        <v>44885</v>
      </c>
      <c r="C21" s="55"/>
      <c r="D21" s="56"/>
      <c r="E21" s="57"/>
      <c r="F21" s="57"/>
      <c r="G21" s="58"/>
      <c r="H21" s="59">
        <f>I20*POWER(1+E7,(B21-B20)/365)-I20</f>
        <v>31165.802304133773</v>
      </c>
      <c r="I21" s="60">
        <f>I20</f>
        <v>1146233.05</v>
      </c>
      <c r="J21" s="61" t="s">
        <v>20</v>
      </c>
      <c r="K21" s="62">
        <v>44885</v>
      </c>
      <c r="L21" s="62"/>
      <c r="M21" s="63"/>
      <c r="N21" s="63"/>
      <c r="O21" s="63"/>
      <c r="P21" s="64">
        <f>I20+H21</f>
        <v>1177398.8523041338</v>
      </c>
      <c r="Q21" s="31"/>
      <c r="R21" s="71" t="s">
        <v>21</v>
      </c>
      <c r="S21" s="4"/>
      <c r="T21" s="4"/>
    </row>
    <row r="22" spans="2:21" ht="15" customHeight="1" thickTop="1" x14ac:dyDescent="0.25">
      <c r="B22" s="50">
        <v>44941</v>
      </c>
      <c r="C22" s="35">
        <v>2</v>
      </c>
      <c r="D22" s="51">
        <v>0</v>
      </c>
      <c r="E22" s="37">
        <v>412251.79</v>
      </c>
      <c r="F22" s="36">
        <v>367560.28</v>
      </c>
      <c r="G22" s="36">
        <v>44691.51</v>
      </c>
      <c r="H22" s="36"/>
      <c r="I22" s="37">
        <v>778672.77</v>
      </c>
      <c r="K22" s="44">
        <v>44896</v>
      </c>
      <c r="L22" s="44"/>
      <c r="M22" s="47">
        <f>O22+N22</f>
        <v>2717.5281803472899</v>
      </c>
      <c r="N22" s="47"/>
      <c r="O22" s="47">
        <f t="shared" ref="O22:O30" si="0">P21*POWER(1+$E$7,(K22-K21)/365)-P21</f>
        <v>2717.5281803472899</v>
      </c>
      <c r="P22" s="47">
        <f>P21</f>
        <v>1177398.8523041338</v>
      </c>
      <c r="Q22" s="31"/>
      <c r="R22" s="72"/>
      <c r="S22" s="4"/>
      <c r="T22" s="4"/>
    </row>
    <row r="23" spans="2:21" ht="15" customHeight="1" x14ac:dyDescent="0.25">
      <c r="B23" s="26">
        <v>45122</v>
      </c>
      <c r="C23" s="27">
        <v>3</v>
      </c>
      <c r="D23" s="43">
        <v>0</v>
      </c>
      <c r="E23" s="17">
        <v>412251.79</v>
      </c>
      <c r="F23" s="6">
        <v>381891.42</v>
      </c>
      <c r="G23" s="6">
        <v>30360.37</v>
      </c>
      <c r="H23" s="6"/>
      <c r="I23" s="17">
        <v>396781.35</v>
      </c>
      <c r="K23" s="44">
        <v>44927</v>
      </c>
      <c r="L23" s="44"/>
      <c r="M23" s="47">
        <f t="shared" ref="M23:M34" si="1">O23+N23</f>
        <v>7674.5680656854529</v>
      </c>
      <c r="N23" s="47"/>
      <c r="O23" s="47">
        <f t="shared" si="0"/>
        <v>7674.5680656854529</v>
      </c>
      <c r="P23" s="47">
        <f t="shared" ref="P23:P30" si="2">P22</f>
        <v>1177398.8523041338</v>
      </c>
      <c r="Q23" s="31"/>
      <c r="R23" s="72"/>
      <c r="S23" s="4"/>
      <c r="T23" s="4"/>
    </row>
    <row r="24" spans="2:21" ht="15" customHeight="1" x14ac:dyDescent="0.25">
      <c r="B24" s="26">
        <v>45306</v>
      </c>
      <c r="C24" s="27">
        <v>4</v>
      </c>
      <c r="D24" s="43">
        <v>0</v>
      </c>
      <c r="E24" s="17">
        <v>412251.79</v>
      </c>
      <c r="F24" s="6">
        <v>396781.35</v>
      </c>
      <c r="G24" s="6">
        <v>15470.46</v>
      </c>
      <c r="H24" s="6"/>
      <c r="I24" s="17">
        <v>0</v>
      </c>
      <c r="K24" s="44">
        <v>44958</v>
      </c>
      <c r="L24" s="44"/>
      <c r="M24" s="47">
        <f t="shared" si="1"/>
        <v>7674.5680656854529</v>
      </c>
      <c r="N24" s="47"/>
      <c r="O24" s="47">
        <f t="shared" si="0"/>
        <v>7674.5680656854529</v>
      </c>
      <c r="P24" s="47">
        <f t="shared" si="2"/>
        <v>1177398.8523041338</v>
      </c>
      <c r="Q24" s="31"/>
      <c r="R24" s="72"/>
      <c r="S24" s="4"/>
      <c r="T24" s="4"/>
    </row>
    <row r="25" spans="2:21" ht="15" customHeight="1" x14ac:dyDescent="0.25">
      <c r="B25" s="38"/>
      <c r="D25" s="39"/>
      <c r="E25" s="31"/>
      <c r="F25" s="31"/>
      <c r="G25" s="31"/>
      <c r="H25" s="31"/>
      <c r="K25" s="44">
        <v>44986</v>
      </c>
      <c r="L25" s="44"/>
      <c r="M25" s="47">
        <f t="shared" si="1"/>
        <v>6929.6868204162456</v>
      </c>
      <c r="N25" s="47"/>
      <c r="O25" s="47">
        <f t="shared" si="0"/>
        <v>6929.6868204162456</v>
      </c>
      <c r="P25" s="47">
        <f t="shared" si="2"/>
        <v>1177398.8523041338</v>
      </c>
      <c r="Q25" s="31"/>
      <c r="R25" s="72"/>
      <c r="S25" s="4"/>
      <c r="T25" s="4"/>
    </row>
    <row r="26" spans="2:21" ht="15" customHeight="1" x14ac:dyDescent="0.25">
      <c r="B26" s="38"/>
      <c r="D26" s="39"/>
      <c r="E26" s="39"/>
      <c r="F26" s="39"/>
      <c r="G26" s="31"/>
      <c r="H26" s="31"/>
      <c r="K26" s="44">
        <v>45017</v>
      </c>
      <c r="L26" s="44"/>
      <c r="M26" s="47">
        <f t="shared" si="1"/>
        <v>7674.5680656854529</v>
      </c>
      <c r="N26" s="47"/>
      <c r="O26" s="47">
        <f t="shared" si="0"/>
        <v>7674.5680656854529</v>
      </c>
      <c r="P26" s="47">
        <f t="shared" si="2"/>
        <v>1177398.8523041338</v>
      </c>
      <c r="Q26" s="31"/>
      <c r="R26" s="72"/>
      <c r="S26" s="4"/>
      <c r="T26" s="4"/>
    </row>
    <row r="27" spans="2:21" ht="15" customHeight="1" x14ac:dyDescent="0.25">
      <c r="B27" s="38"/>
      <c r="D27" s="39"/>
      <c r="E27" s="31"/>
      <c r="F27" s="31"/>
      <c r="G27" s="31"/>
      <c r="H27" s="31"/>
      <c r="K27" s="44">
        <v>45047</v>
      </c>
      <c r="L27" s="44"/>
      <c r="M27" s="47">
        <f t="shared" si="1"/>
        <v>7426.2222771767993</v>
      </c>
      <c r="N27" s="47"/>
      <c r="O27" s="47">
        <f t="shared" si="0"/>
        <v>7426.2222771767993</v>
      </c>
      <c r="P27" s="47">
        <f t="shared" si="2"/>
        <v>1177398.8523041338</v>
      </c>
      <c r="Q27" s="31"/>
      <c r="R27" s="72"/>
      <c r="S27" s="4"/>
      <c r="T27" s="4"/>
    </row>
    <row r="28" spans="2:21" ht="15" customHeight="1" x14ac:dyDescent="0.25">
      <c r="B28" s="38"/>
      <c r="D28" s="39"/>
      <c r="E28" s="31"/>
      <c r="F28" s="31"/>
      <c r="G28" s="31"/>
      <c r="H28" s="31"/>
      <c r="K28" s="44">
        <v>45078</v>
      </c>
      <c r="L28" s="44"/>
      <c r="M28" s="47">
        <f t="shared" si="1"/>
        <v>7674.5680656854529</v>
      </c>
      <c r="N28" s="47"/>
      <c r="O28" s="47">
        <f t="shared" si="0"/>
        <v>7674.5680656854529</v>
      </c>
      <c r="P28" s="47">
        <f t="shared" si="2"/>
        <v>1177398.8523041338</v>
      </c>
      <c r="Q28" s="31"/>
      <c r="R28" s="72"/>
      <c r="S28" s="4"/>
      <c r="T28" s="4"/>
    </row>
    <row r="29" spans="2:21" ht="15" customHeight="1" x14ac:dyDescent="0.25">
      <c r="B29" s="38"/>
      <c r="D29" s="39"/>
      <c r="E29" s="31"/>
      <c r="F29" s="31"/>
      <c r="G29" s="31"/>
      <c r="H29" s="31"/>
      <c r="K29" s="44">
        <v>45108</v>
      </c>
      <c r="L29" s="44"/>
      <c r="M29" s="47">
        <f t="shared" si="1"/>
        <v>7426.2222771767993</v>
      </c>
      <c r="N29" s="47"/>
      <c r="O29" s="47">
        <f t="shared" si="0"/>
        <v>7426.2222771767993</v>
      </c>
      <c r="P29" s="47">
        <f t="shared" si="2"/>
        <v>1177398.8523041338</v>
      </c>
      <c r="Q29" s="31"/>
      <c r="R29" s="72"/>
      <c r="S29" s="4"/>
      <c r="T29" s="4"/>
    </row>
    <row r="30" spans="2:21" ht="15" customHeight="1" x14ac:dyDescent="0.25">
      <c r="B30" s="38"/>
      <c r="D30" s="39"/>
      <c r="E30" s="31"/>
      <c r="F30" s="31"/>
      <c r="G30" s="31"/>
      <c r="H30" s="31"/>
      <c r="K30" s="44">
        <v>45122</v>
      </c>
      <c r="L30" s="44"/>
      <c r="M30" s="47">
        <f t="shared" si="1"/>
        <v>3459.760196226649</v>
      </c>
      <c r="N30" s="47"/>
      <c r="O30" s="47">
        <f t="shared" si="0"/>
        <v>3459.760196226649</v>
      </c>
      <c r="P30" s="47">
        <f t="shared" si="2"/>
        <v>1177398.8523041338</v>
      </c>
      <c r="Q30" s="31"/>
      <c r="R30" s="72"/>
      <c r="S30" s="4"/>
      <c r="T30" s="4"/>
    </row>
    <row r="31" spans="2:21" ht="15" customHeight="1" x14ac:dyDescent="0.25">
      <c r="B31" s="38"/>
      <c r="D31" s="39"/>
      <c r="E31" s="31"/>
      <c r="F31" s="31"/>
      <c r="G31" s="31"/>
      <c r="H31" s="31"/>
      <c r="K31" s="26">
        <v>45306</v>
      </c>
      <c r="L31" s="46">
        <v>2</v>
      </c>
      <c r="M31" s="17">
        <f t="shared" si="1"/>
        <v>323589.86</v>
      </c>
      <c r="N31" s="6">
        <v>277683.20000000001</v>
      </c>
      <c r="O31" s="6">
        <v>45906.66</v>
      </c>
      <c r="P31" s="17">
        <v>899715.65</v>
      </c>
      <c r="Q31" s="31"/>
      <c r="R31" s="70"/>
      <c r="S31" s="4"/>
      <c r="T31" s="4"/>
    </row>
    <row r="32" spans="2:21" ht="15" customHeight="1" x14ac:dyDescent="0.25">
      <c r="D32" s="39"/>
      <c r="E32" s="31"/>
      <c r="F32" s="31"/>
      <c r="G32" s="31"/>
      <c r="H32" s="31"/>
      <c r="K32" s="26">
        <v>45488</v>
      </c>
      <c r="L32" s="46">
        <v>3</v>
      </c>
      <c r="M32" s="17">
        <f t="shared" si="1"/>
        <v>323589.86</v>
      </c>
      <c r="N32" s="6">
        <v>288510.03999999998</v>
      </c>
      <c r="O32" s="6">
        <v>35079.82</v>
      </c>
      <c r="P32" s="17">
        <v>611205.61</v>
      </c>
      <c r="Q32" s="31"/>
      <c r="R32" s="4"/>
      <c r="S32" s="4"/>
      <c r="T32" s="4"/>
    </row>
    <row r="33" spans="2:17" s="28" customFormat="1" ht="15" customHeight="1" x14ac:dyDescent="0.25">
      <c r="B33" s="4"/>
      <c r="C33" s="4"/>
      <c r="D33" s="39"/>
      <c r="E33" s="31"/>
      <c r="F33" s="31"/>
      <c r="G33" s="31"/>
      <c r="H33" s="31"/>
      <c r="I33" s="4"/>
      <c r="J33" s="4"/>
      <c r="K33" s="26">
        <v>45672</v>
      </c>
      <c r="L33" s="46">
        <v>4</v>
      </c>
      <c r="M33" s="17">
        <f t="shared" si="1"/>
        <v>323589.86000000004</v>
      </c>
      <c r="N33" s="6">
        <v>299759.02</v>
      </c>
      <c r="O33" s="6">
        <v>23830.84</v>
      </c>
      <c r="P33" s="17">
        <v>311446.59000000003</v>
      </c>
      <c r="Q33" s="31"/>
    </row>
    <row r="34" spans="2:17" s="28" customFormat="1" ht="15" customHeight="1" x14ac:dyDescent="0.25">
      <c r="B34" s="4"/>
      <c r="C34" s="4"/>
      <c r="D34" s="39"/>
      <c r="E34" s="31"/>
      <c r="F34" s="31"/>
      <c r="G34" s="31"/>
      <c r="H34" s="31"/>
      <c r="I34" s="4"/>
      <c r="J34" s="4"/>
      <c r="K34" s="26">
        <v>45853</v>
      </c>
      <c r="L34" s="46">
        <v>5</v>
      </c>
      <c r="M34" s="17">
        <f t="shared" si="1"/>
        <v>323589.86000000004</v>
      </c>
      <c r="N34" s="6">
        <v>311446.59000000003</v>
      </c>
      <c r="O34" s="6">
        <v>12143.27</v>
      </c>
      <c r="P34" s="17">
        <v>0</v>
      </c>
      <c r="Q34" s="31"/>
    </row>
    <row r="35" spans="2:17" s="28" customFormat="1" ht="15" customHeight="1" x14ac:dyDescent="0.25">
      <c r="B35" s="4"/>
      <c r="C35" s="4"/>
      <c r="D35" s="39"/>
      <c r="E35" s="31"/>
      <c r="F35" s="31"/>
      <c r="G35" s="31"/>
      <c r="H35" s="31"/>
      <c r="I35" s="4"/>
      <c r="J35" s="4"/>
      <c r="K35" s="4"/>
      <c r="L35" s="4"/>
      <c r="O35" s="31"/>
      <c r="P35" s="31"/>
      <c r="Q35" s="31"/>
    </row>
    <row r="36" spans="2:17" s="28" customFormat="1" ht="15" customHeight="1" x14ac:dyDescent="0.25">
      <c r="B36" s="4"/>
      <c r="C36" s="4"/>
      <c r="D36" s="39"/>
      <c r="E36" s="31"/>
      <c r="F36" s="31"/>
      <c r="G36" s="31"/>
      <c r="H36" s="31"/>
      <c r="I36" s="4"/>
      <c r="J36" s="4"/>
      <c r="K36" s="4"/>
      <c r="L36" s="4"/>
      <c r="O36" s="31"/>
      <c r="P36" s="31"/>
      <c r="Q36" s="31"/>
    </row>
    <row r="37" spans="2:17" s="28" customFormat="1" ht="15" customHeight="1" x14ac:dyDescent="0.25">
      <c r="B37" s="4"/>
      <c r="C37" s="4"/>
      <c r="D37" s="39"/>
      <c r="E37" s="31"/>
      <c r="F37" s="31"/>
      <c r="G37" s="31"/>
      <c r="H37" s="31"/>
      <c r="I37" s="4"/>
      <c r="J37" s="4"/>
      <c r="K37" s="4"/>
      <c r="L37" s="4"/>
      <c r="O37" s="31"/>
      <c r="P37" s="31"/>
      <c r="Q37" s="31"/>
    </row>
    <row r="38" spans="2:17" s="28" customFormat="1" ht="15" customHeight="1" x14ac:dyDescent="0.25">
      <c r="B38" s="4"/>
      <c r="C38" s="4"/>
      <c r="D38" s="39"/>
      <c r="E38" s="31"/>
      <c r="F38" s="31"/>
      <c r="G38" s="31"/>
      <c r="H38" s="31"/>
      <c r="I38" s="4"/>
      <c r="J38" s="4"/>
      <c r="K38" s="4"/>
      <c r="L38" s="4"/>
      <c r="O38" s="31"/>
      <c r="P38" s="31"/>
      <c r="Q38" s="31"/>
    </row>
    <row r="39" spans="2:17" s="28" customFormat="1" ht="15" customHeight="1" x14ac:dyDescent="0.25">
      <c r="D39" s="39"/>
      <c r="E39" s="31"/>
      <c r="F39" s="31"/>
      <c r="G39" s="31"/>
      <c r="H39" s="31"/>
      <c r="I39" s="4"/>
      <c r="J39" s="4"/>
      <c r="K39" s="4"/>
      <c r="L39" s="4"/>
      <c r="O39" s="31"/>
      <c r="P39" s="31"/>
      <c r="Q39" s="31"/>
    </row>
    <row r="40" spans="2:17" s="28" customFormat="1" ht="15" customHeight="1" x14ac:dyDescent="0.25">
      <c r="D40" s="39"/>
      <c r="E40" s="31"/>
      <c r="F40" s="31"/>
      <c r="G40" s="31"/>
      <c r="H40" s="31"/>
      <c r="I40" s="4"/>
      <c r="J40" s="4"/>
      <c r="K40" s="4"/>
      <c r="L40" s="4"/>
      <c r="O40" s="31"/>
      <c r="P40" s="31"/>
      <c r="Q40" s="31"/>
    </row>
    <row r="41" spans="2:17" s="28" customFormat="1" ht="15" customHeight="1" x14ac:dyDescent="0.25">
      <c r="D41" s="39"/>
      <c r="E41" s="31"/>
      <c r="F41" s="31"/>
      <c r="G41" s="31"/>
      <c r="H41" s="31"/>
      <c r="I41" s="4"/>
      <c r="J41" s="4"/>
      <c r="K41" s="4"/>
      <c r="L41" s="4"/>
      <c r="O41" s="31"/>
      <c r="P41" s="31"/>
      <c r="Q41" s="31"/>
    </row>
    <row r="42" spans="2:17" s="28" customFormat="1" ht="15" customHeight="1" x14ac:dyDescent="0.25">
      <c r="D42" s="39"/>
      <c r="E42" s="31"/>
      <c r="F42" s="31"/>
      <c r="G42" s="31"/>
      <c r="H42" s="31"/>
      <c r="I42" s="4"/>
      <c r="J42" s="29"/>
      <c r="K42" s="4"/>
      <c r="L42" s="4"/>
      <c r="O42" s="31"/>
      <c r="P42" s="31"/>
      <c r="Q42" s="31"/>
    </row>
    <row r="43" spans="2:17" s="28" customFormat="1" ht="15" customHeight="1" x14ac:dyDescent="0.25">
      <c r="D43" s="39"/>
      <c r="E43" s="31"/>
      <c r="F43" s="31"/>
      <c r="G43" s="31"/>
      <c r="H43" s="31"/>
      <c r="I43" s="4"/>
      <c r="J43" s="4"/>
      <c r="K43" s="4"/>
      <c r="L43" s="4"/>
      <c r="O43" s="31"/>
      <c r="P43" s="31"/>
      <c r="Q43" s="31"/>
    </row>
    <row r="44" spans="2:17" s="28" customFormat="1" ht="15" customHeight="1" x14ac:dyDescent="0.25">
      <c r="D44" s="39"/>
      <c r="E44" s="31"/>
      <c r="F44" s="31"/>
      <c r="G44" s="31"/>
      <c r="H44" s="31"/>
      <c r="I44" s="4"/>
      <c r="J44" s="4"/>
      <c r="K44" s="4"/>
      <c r="L44" s="4"/>
      <c r="O44" s="31"/>
      <c r="P44" s="31"/>
      <c r="Q44" s="31"/>
    </row>
    <row r="45" spans="2:17" s="28" customFormat="1" ht="15" customHeight="1" x14ac:dyDescent="0.25">
      <c r="D45" s="39"/>
      <c r="E45" s="31"/>
      <c r="F45" s="31"/>
      <c r="G45" s="31"/>
      <c r="H45" s="31"/>
      <c r="I45" s="4"/>
      <c r="J45" s="4"/>
      <c r="K45" s="4"/>
      <c r="L45" s="4"/>
      <c r="O45" s="31"/>
      <c r="P45" s="31"/>
      <c r="Q45" s="31"/>
    </row>
    <row r="46" spans="2:17" s="28" customFormat="1" ht="15" customHeight="1" x14ac:dyDescent="0.25">
      <c r="D46" s="39"/>
      <c r="E46" s="31"/>
      <c r="F46" s="31"/>
      <c r="G46" s="31"/>
      <c r="H46" s="31"/>
      <c r="I46" s="4"/>
      <c r="J46" s="4"/>
      <c r="K46" s="4"/>
      <c r="L46" s="4"/>
      <c r="O46" s="31"/>
      <c r="P46" s="31"/>
      <c r="Q46" s="31"/>
    </row>
    <row r="47" spans="2:17" s="28" customFormat="1" ht="15" customHeight="1" x14ac:dyDescent="0.25">
      <c r="D47" s="39"/>
      <c r="E47" s="31"/>
      <c r="F47" s="31"/>
      <c r="G47" s="31"/>
      <c r="H47" s="31"/>
      <c r="I47" s="4"/>
      <c r="J47" s="4"/>
      <c r="K47" s="4"/>
      <c r="L47" s="4"/>
      <c r="O47" s="31"/>
      <c r="P47" s="31"/>
      <c r="Q47" s="31"/>
    </row>
    <row r="48" spans="2:17" s="28" customFormat="1" ht="15" customHeight="1" x14ac:dyDescent="0.25">
      <c r="D48" s="4"/>
      <c r="E48" s="4"/>
      <c r="F48" s="4"/>
      <c r="G48" s="4"/>
      <c r="H48" s="4"/>
      <c r="I48" s="4"/>
      <c r="J48" s="4"/>
      <c r="K48" s="4"/>
      <c r="L48" s="4"/>
      <c r="O48" s="31"/>
      <c r="P48" s="31"/>
      <c r="Q48" s="31"/>
    </row>
    <row r="49" spans="2:17" s="28" customFormat="1" ht="15" customHeight="1" x14ac:dyDescent="0.25">
      <c r="D49" s="4"/>
      <c r="E49" s="4"/>
      <c r="F49" s="4"/>
      <c r="G49" s="4"/>
      <c r="H49" s="4"/>
      <c r="I49" s="4"/>
      <c r="J49" s="4"/>
      <c r="K49" s="4"/>
      <c r="L49" s="4"/>
      <c r="O49" s="31"/>
      <c r="P49" s="31"/>
      <c r="Q49" s="31"/>
    </row>
    <row r="50" spans="2:17" s="28" customFormat="1" ht="15" customHeight="1" x14ac:dyDescent="0.25">
      <c r="B50" s="4"/>
      <c r="C50" s="4"/>
      <c r="D50" s="4"/>
      <c r="E50" s="4"/>
      <c r="F50" s="4"/>
      <c r="G50" s="4"/>
      <c r="H50" s="4"/>
      <c r="I50" s="4"/>
      <c r="K50" s="4"/>
      <c r="L50" s="4"/>
      <c r="O50" s="31"/>
      <c r="P50" s="31"/>
      <c r="Q50" s="31"/>
    </row>
    <row r="51" spans="2:17" s="28" customFormat="1" ht="15" customHeight="1" x14ac:dyDescent="0.25">
      <c r="B51" s="4"/>
      <c r="C51" s="4"/>
      <c r="D51" s="4"/>
      <c r="E51" s="4"/>
      <c r="F51" s="4"/>
      <c r="G51" s="4"/>
      <c r="H51" s="4"/>
      <c r="I51" s="4"/>
      <c r="K51" s="4"/>
      <c r="L51" s="4"/>
      <c r="O51" s="31"/>
      <c r="P51" s="31"/>
      <c r="Q51" s="31"/>
    </row>
    <row r="52" spans="2:17" s="28" customFormat="1" ht="15" customHeight="1" x14ac:dyDescent="0.25">
      <c r="B52" s="4"/>
      <c r="C52" s="4"/>
      <c r="D52" s="4"/>
      <c r="E52" s="4"/>
      <c r="F52" s="4"/>
      <c r="G52" s="4"/>
      <c r="H52" s="4"/>
      <c r="I52" s="4"/>
      <c r="K52" s="4"/>
      <c r="L52" s="4"/>
      <c r="O52" s="31"/>
      <c r="P52" s="31"/>
      <c r="Q52" s="31"/>
    </row>
    <row r="53" spans="2:17" s="28" customFormat="1" ht="15" customHeight="1" x14ac:dyDescent="0.25">
      <c r="B53" s="4"/>
      <c r="C53" s="4"/>
      <c r="D53" s="4"/>
      <c r="E53" s="4"/>
      <c r="F53" s="4"/>
      <c r="G53" s="4"/>
      <c r="H53" s="4"/>
      <c r="I53" s="4"/>
      <c r="K53" s="4"/>
      <c r="L53" s="4"/>
      <c r="O53" s="31"/>
      <c r="P53" s="31"/>
      <c r="Q53" s="31"/>
    </row>
    <row r="54" spans="2:17" s="28" customFormat="1" ht="15" customHeight="1" x14ac:dyDescent="0.25">
      <c r="B54" s="4"/>
      <c r="C54" s="4"/>
      <c r="D54" s="4"/>
      <c r="E54" s="4"/>
      <c r="F54" s="4"/>
      <c r="G54" s="4"/>
      <c r="H54" s="4"/>
      <c r="I54" s="4"/>
      <c r="N54" s="31"/>
      <c r="O54" s="31"/>
      <c r="P54" s="31"/>
      <c r="Q54" s="31"/>
    </row>
    <row r="55" spans="2:17" s="28" customFormat="1" ht="15" customHeight="1" x14ac:dyDescent="0.25">
      <c r="B55" s="4"/>
      <c r="C55" s="4"/>
      <c r="D55" s="4"/>
      <c r="E55" s="4"/>
      <c r="F55" s="4"/>
      <c r="G55" s="4"/>
      <c r="H55" s="4"/>
      <c r="I55" s="4"/>
      <c r="N55" s="31"/>
      <c r="O55" s="31"/>
      <c r="P55" s="31"/>
      <c r="Q55" s="31"/>
    </row>
    <row r="56" spans="2:17" s="28" customFormat="1" ht="15" customHeight="1" x14ac:dyDescent="0.25">
      <c r="B56" s="4"/>
      <c r="C56" s="4"/>
      <c r="D56" s="4"/>
      <c r="E56" s="4"/>
      <c r="F56" s="4"/>
      <c r="G56" s="4"/>
      <c r="H56" s="4"/>
      <c r="I56" s="4"/>
      <c r="N56" s="31"/>
      <c r="O56" s="31"/>
      <c r="P56" s="31"/>
      <c r="Q56" s="31"/>
    </row>
    <row r="57" spans="2:17" s="28" customFormat="1" ht="15" customHeight="1" x14ac:dyDescent="0.25">
      <c r="B57" s="4"/>
      <c r="C57" s="4"/>
      <c r="D57" s="4"/>
      <c r="E57" s="4"/>
      <c r="F57" s="4"/>
      <c r="G57" s="4"/>
      <c r="H57" s="4"/>
      <c r="I57" s="4"/>
      <c r="N57" s="31"/>
      <c r="O57" s="31"/>
      <c r="P57" s="31"/>
      <c r="Q57" s="31"/>
    </row>
    <row r="58" spans="2:17" s="28" customFormat="1" ht="15" customHeight="1" x14ac:dyDescent="0.25">
      <c r="B58" s="4"/>
      <c r="C58" s="4"/>
      <c r="D58" s="4"/>
      <c r="E58" s="4"/>
      <c r="F58" s="4"/>
      <c r="G58" s="4"/>
      <c r="H58" s="4"/>
      <c r="I58" s="4"/>
      <c r="N58" s="31"/>
      <c r="O58" s="31"/>
      <c r="P58" s="31"/>
      <c r="Q58" s="31"/>
    </row>
    <row r="59" spans="2:17" s="28" customFormat="1" ht="15" customHeight="1" x14ac:dyDescent="0.25">
      <c r="B59" s="4"/>
      <c r="C59" s="4"/>
      <c r="D59" s="4"/>
      <c r="E59" s="4"/>
      <c r="F59" s="4"/>
      <c r="G59" s="4"/>
      <c r="H59" s="4"/>
      <c r="I59" s="4"/>
      <c r="N59" s="31"/>
      <c r="O59" s="31"/>
      <c r="P59" s="31"/>
      <c r="Q59" s="31"/>
    </row>
    <row r="60" spans="2:17" s="28" customFormat="1" ht="15" customHeight="1" x14ac:dyDescent="0.25">
      <c r="B60" s="4"/>
      <c r="C60" s="4"/>
      <c r="D60" s="4"/>
      <c r="E60" s="4"/>
      <c r="F60" s="4"/>
      <c r="G60" s="4"/>
      <c r="H60" s="4"/>
      <c r="I60" s="4"/>
    </row>
    <row r="61" spans="2:17" s="28" customFormat="1" ht="15" customHeight="1" x14ac:dyDescent="0.25">
      <c r="B61" s="4"/>
      <c r="C61" s="4"/>
      <c r="D61" s="4"/>
      <c r="E61" s="4"/>
      <c r="F61" s="4"/>
      <c r="G61" s="4"/>
      <c r="H61" s="4"/>
      <c r="I61" s="4"/>
    </row>
    <row r="62" spans="2:17" s="28" customFormat="1" ht="15" customHeight="1" x14ac:dyDescent="0.25">
      <c r="B62" s="4"/>
      <c r="C62" s="4"/>
      <c r="D62" s="4"/>
      <c r="E62" s="4"/>
      <c r="F62" s="4"/>
      <c r="G62" s="4"/>
      <c r="H62" s="4"/>
      <c r="I62" s="4"/>
    </row>
    <row r="63" spans="2:17" s="28" customFormat="1" ht="15" customHeight="1" x14ac:dyDescent="0.25">
      <c r="B63" s="4"/>
      <c r="C63" s="4"/>
      <c r="D63" s="4"/>
      <c r="E63" s="4"/>
      <c r="F63" s="4"/>
      <c r="G63" s="4"/>
      <c r="H63" s="4"/>
      <c r="I63" s="4"/>
    </row>
    <row r="64" spans="2:17" s="28" customFormat="1" ht="15" customHeight="1" x14ac:dyDescent="0.25">
      <c r="B64" s="4"/>
      <c r="C64" s="4"/>
      <c r="D64" s="4"/>
      <c r="E64" s="4"/>
      <c r="F64" s="4"/>
      <c r="G64" s="4"/>
      <c r="H64" s="4"/>
      <c r="I64" s="4"/>
    </row>
    <row r="65" spans="2:9" s="28" customFormat="1" ht="15" customHeight="1" x14ac:dyDescent="0.25">
      <c r="B65" s="4"/>
      <c r="C65" s="4"/>
      <c r="D65" s="4"/>
      <c r="E65" s="4"/>
      <c r="F65" s="4"/>
      <c r="G65" s="4"/>
      <c r="H65" s="4"/>
      <c r="I65" s="4"/>
    </row>
    <row r="66" spans="2:9" s="28" customFormat="1" ht="15" customHeight="1" x14ac:dyDescent="0.25">
      <c r="B66" s="4"/>
      <c r="C66" s="4"/>
      <c r="D66" s="4"/>
      <c r="E66" s="4"/>
      <c r="F66" s="4"/>
      <c r="G66" s="4"/>
      <c r="H66" s="4"/>
      <c r="I66" s="4"/>
    </row>
    <row r="67" spans="2:9" s="28" customFormat="1" ht="15" customHeight="1" x14ac:dyDescent="0.25">
      <c r="B67" s="4"/>
      <c r="C67" s="4"/>
      <c r="D67" s="4"/>
      <c r="E67" s="4"/>
      <c r="F67" s="4"/>
      <c r="G67" s="4"/>
      <c r="H67" s="4"/>
      <c r="I67" s="4"/>
    </row>
    <row r="68" spans="2:9" s="28" customFormat="1" ht="15" customHeight="1" x14ac:dyDescent="0.25">
      <c r="B68" s="4"/>
      <c r="C68" s="4"/>
      <c r="D68" s="4"/>
      <c r="E68" s="4"/>
      <c r="F68" s="4"/>
      <c r="G68" s="4"/>
      <c r="H68" s="4"/>
      <c r="I68" s="4"/>
    </row>
    <row r="69" spans="2:9" s="28" customFormat="1" ht="15" customHeight="1" x14ac:dyDescent="0.25">
      <c r="B69" s="4"/>
      <c r="C69" s="4"/>
      <c r="D69" s="4"/>
      <c r="E69" s="4"/>
      <c r="F69" s="4"/>
      <c r="G69" s="4"/>
      <c r="H69" s="4"/>
      <c r="I69" s="4"/>
    </row>
    <row r="70" spans="2:9" s="28" customFormat="1" ht="15" customHeight="1" x14ac:dyDescent="0.25">
      <c r="B70" s="4"/>
      <c r="C70" s="4"/>
      <c r="D70" s="4"/>
      <c r="E70" s="4"/>
      <c r="F70" s="4"/>
      <c r="G70" s="4"/>
      <c r="H70" s="4"/>
      <c r="I70" s="4"/>
    </row>
    <row r="71" spans="2:9" s="28" customFormat="1" ht="15" customHeight="1" x14ac:dyDescent="0.25">
      <c r="B71" s="4"/>
      <c r="C71" s="4"/>
      <c r="D71" s="4"/>
      <c r="E71" s="4"/>
      <c r="F71" s="4"/>
      <c r="G71" s="4"/>
      <c r="H71" s="4"/>
      <c r="I71" s="4"/>
    </row>
    <row r="72" spans="2:9" s="28" customFormat="1" ht="15" customHeight="1" x14ac:dyDescent="0.25">
      <c r="B72" s="4"/>
      <c r="C72" s="4"/>
      <c r="D72" s="4"/>
      <c r="E72" s="4"/>
      <c r="F72" s="4"/>
      <c r="G72" s="4"/>
      <c r="H72" s="4"/>
      <c r="I72" s="4"/>
    </row>
    <row r="73" spans="2:9" s="28" customFormat="1" ht="15" customHeight="1" x14ac:dyDescent="0.25">
      <c r="B73" s="4"/>
      <c r="C73" s="4"/>
      <c r="D73" s="4"/>
      <c r="E73" s="4"/>
      <c r="F73" s="4"/>
      <c r="G73" s="4"/>
      <c r="H73" s="4"/>
      <c r="I73" s="4"/>
    </row>
    <row r="74" spans="2:9" s="28" customFormat="1" ht="15" customHeight="1" x14ac:dyDescent="0.25">
      <c r="B74" s="4"/>
      <c r="C74" s="4"/>
      <c r="D74" s="4"/>
      <c r="E74" s="4"/>
      <c r="F74" s="4"/>
      <c r="G74" s="4"/>
      <c r="H74" s="4"/>
      <c r="I74" s="4"/>
    </row>
    <row r="75" spans="2:9" s="28" customFormat="1" ht="15" customHeight="1" x14ac:dyDescent="0.25">
      <c r="B75" s="4"/>
      <c r="C75" s="4"/>
      <c r="D75" s="4"/>
      <c r="E75" s="4"/>
      <c r="F75" s="4"/>
      <c r="G75" s="4"/>
      <c r="H75" s="4"/>
      <c r="I75" s="4"/>
    </row>
    <row r="76" spans="2:9" s="28" customFormat="1" ht="15" customHeight="1" x14ac:dyDescent="0.25">
      <c r="B76" s="4"/>
      <c r="C76" s="4"/>
      <c r="D76" s="4"/>
      <c r="E76" s="4"/>
      <c r="F76" s="4"/>
      <c r="G76" s="4"/>
      <c r="H76" s="4"/>
      <c r="I76" s="4"/>
    </row>
    <row r="77" spans="2:9" s="28" customFormat="1" ht="15" customHeight="1" x14ac:dyDescent="0.25">
      <c r="B77" s="4"/>
      <c r="C77" s="4"/>
      <c r="D77" s="4"/>
      <c r="E77" s="4"/>
      <c r="F77" s="4"/>
      <c r="G77" s="4"/>
      <c r="H77" s="4"/>
      <c r="I77" s="4"/>
    </row>
    <row r="78" spans="2:9" s="28" customFormat="1" ht="15" customHeight="1" x14ac:dyDescent="0.25">
      <c r="B78" s="4"/>
      <c r="C78" s="4"/>
      <c r="D78" s="4"/>
      <c r="E78" s="4"/>
      <c r="F78" s="4"/>
      <c r="G78" s="4"/>
      <c r="H78" s="4"/>
      <c r="I78" s="4"/>
    </row>
    <row r="79" spans="2:9" s="28" customFormat="1" ht="15" customHeight="1" x14ac:dyDescent="0.25">
      <c r="B79" s="4"/>
      <c r="C79" s="4"/>
      <c r="D79" s="4"/>
      <c r="E79" s="4"/>
      <c r="F79" s="4"/>
      <c r="G79" s="4"/>
      <c r="H79" s="4"/>
      <c r="I79" s="4"/>
    </row>
    <row r="80" spans="2:9" s="28" customFormat="1" ht="15" customHeight="1" x14ac:dyDescent="0.25">
      <c r="B80" s="4"/>
      <c r="C80" s="4"/>
      <c r="D80" s="4"/>
      <c r="E80" s="4"/>
      <c r="F80" s="4"/>
      <c r="G80" s="4"/>
      <c r="H80" s="4"/>
      <c r="I80" s="4"/>
    </row>
    <row r="81" spans="2:17" s="28" customFormat="1" ht="15" customHeight="1" x14ac:dyDescent="0.25">
      <c r="B81" s="4"/>
      <c r="C81" s="4"/>
      <c r="D81" s="4"/>
      <c r="E81" s="4"/>
      <c r="F81" s="4"/>
      <c r="G81" s="4"/>
      <c r="H81" s="4"/>
      <c r="I81" s="4"/>
    </row>
    <row r="82" spans="2:17" s="28" customFormat="1" ht="15" customHeight="1" x14ac:dyDescent="0.25">
      <c r="B82" s="4"/>
      <c r="C82" s="4"/>
      <c r="D82" s="4"/>
      <c r="E82" s="4"/>
      <c r="F82" s="4"/>
      <c r="G82" s="4"/>
      <c r="H82" s="4"/>
      <c r="I82" s="4"/>
    </row>
    <row r="83" spans="2:17" s="28" customFormat="1" ht="15" customHeight="1" x14ac:dyDescent="0.25">
      <c r="B83" s="4"/>
      <c r="C83" s="4"/>
      <c r="D83" s="4"/>
      <c r="E83" s="4"/>
      <c r="F83" s="4"/>
      <c r="G83" s="4"/>
      <c r="H83" s="4"/>
      <c r="I83" s="4"/>
    </row>
    <row r="84" spans="2:17" s="28" customFormat="1" ht="15" customHeight="1" x14ac:dyDescent="0.25">
      <c r="B84" s="4"/>
      <c r="C84" s="4"/>
      <c r="D84" s="4"/>
      <c r="E84" s="4"/>
      <c r="F84" s="4"/>
      <c r="G84" s="4"/>
      <c r="H84" s="4"/>
      <c r="I84" s="4"/>
    </row>
    <row r="85" spans="2:17" s="28" customFormat="1" ht="15" customHeight="1" x14ac:dyDescent="0.25">
      <c r="B85" s="4"/>
      <c r="C85" s="4"/>
      <c r="D85" s="4"/>
      <c r="E85" s="4"/>
      <c r="F85" s="4"/>
      <c r="G85" s="4"/>
      <c r="H85" s="4"/>
      <c r="I85" s="4"/>
    </row>
    <row r="86" spans="2:17" s="28" customFormat="1" ht="15" customHeight="1" x14ac:dyDescent="0.25">
      <c r="B86" s="4"/>
      <c r="C86" s="4"/>
      <c r="D86" s="4"/>
      <c r="E86" s="4"/>
      <c r="F86" s="4"/>
      <c r="G86" s="4"/>
      <c r="H86" s="4"/>
      <c r="I86" s="4"/>
    </row>
    <row r="87" spans="2:17" s="28" customFormat="1" ht="15" customHeight="1" x14ac:dyDescent="0.25">
      <c r="B87" s="4"/>
      <c r="C87" s="4"/>
      <c r="D87" s="4"/>
      <c r="E87" s="4"/>
      <c r="F87" s="4"/>
      <c r="G87" s="4"/>
      <c r="H87" s="4"/>
      <c r="I87" s="4"/>
    </row>
    <row r="88" spans="2:17" s="28" customFormat="1" ht="15" customHeight="1" x14ac:dyDescent="0.25">
      <c r="B88" s="4"/>
      <c r="C88" s="4"/>
      <c r="D88" s="4"/>
      <c r="E88" s="4"/>
      <c r="F88" s="4"/>
      <c r="G88" s="4"/>
      <c r="H88" s="4"/>
      <c r="I88" s="4"/>
    </row>
    <row r="89" spans="2:17" s="28" customFormat="1" ht="1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30"/>
      <c r="N89" s="30"/>
      <c r="O89" s="30"/>
      <c r="P89" s="30"/>
      <c r="Q89" s="4"/>
    </row>
    <row r="90" spans="2:17" s="28" customFormat="1" ht="1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30"/>
      <c r="N90" s="30"/>
      <c r="O90" s="30"/>
      <c r="P90" s="30"/>
      <c r="Q90" s="4"/>
    </row>
    <row r="91" spans="2:17" s="28" customFormat="1" ht="1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30"/>
      <c r="N91" s="30"/>
      <c r="O91" s="30"/>
      <c r="P91" s="30"/>
      <c r="Q91" s="4"/>
    </row>
    <row r="92" spans="2:17" s="28" customFormat="1" ht="1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30"/>
      <c r="N92" s="30"/>
      <c r="O92" s="30"/>
      <c r="P92" s="30"/>
      <c r="Q92" s="4"/>
    </row>
    <row r="93" spans="2:17" s="28" customFormat="1" ht="1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30"/>
      <c r="N93" s="30"/>
      <c r="O93" s="30"/>
      <c r="P93" s="30"/>
      <c r="Q93" s="4"/>
    </row>
    <row r="94" spans="2:17" s="28" customFormat="1" ht="1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30"/>
      <c r="N94" s="30"/>
      <c r="O94" s="30"/>
      <c r="P94" s="30"/>
      <c r="Q94" s="4"/>
    </row>
    <row r="95" spans="2:17" s="28" customFormat="1" ht="1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30"/>
      <c r="N95" s="30"/>
      <c r="O95" s="30"/>
      <c r="P95" s="30"/>
      <c r="Q95" s="4"/>
    </row>
    <row r="96" spans="2:17" s="28" customFormat="1" ht="1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30"/>
      <c r="N96" s="30"/>
      <c r="O96" s="30"/>
      <c r="P96" s="30"/>
      <c r="Q96" s="4"/>
    </row>
    <row r="97" spans="2:17" s="28" customFormat="1" ht="1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30"/>
      <c r="N97" s="30"/>
      <c r="O97" s="30"/>
      <c r="P97" s="30"/>
      <c r="Q97" s="4"/>
    </row>
    <row r="98" spans="2:17" s="28" customFormat="1" ht="1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30"/>
      <c r="N98" s="30"/>
      <c r="O98" s="30"/>
      <c r="P98" s="30"/>
      <c r="Q98" s="4"/>
    </row>
    <row r="99" spans="2:17" s="28" customFormat="1" ht="1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30"/>
      <c r="N99" s="30"/>
      <c r="O99" s="30"/>
      <c r="P99" s="30"/>
      <c r="Q99" s="4"/>
    </row>
    <row r="100" spans="2:17" s="28" customFormat="1" ht="1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30"/>
      <c r="N100" s="30"/>
      <c r="O100" s="30"/>
      <c r="P100" s="30"/>
      <c r="Q100" s="4"/>
    </row>
    <row r="101" spans="2:17" s="28" customFormat="1" ht="1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30"/>
      <c r="N101" s="30"/>
      <c r="O101" s="30"/>
      <c r="P101" s="30"/>
      <c r="Q101" s="4"/>
    </row>
    <row r="102" spans="2:17" s="28" customFormat="1" ht="1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30"/>
      <c r="N102" s="30"/>
      <c r="O102" s="30"/>
      <c r="P102" s="30"/>
      <c r="Q102" s="4"/>
    </row>
    <row r="103" spans="2:17" s="28" customFormat="1" ht="1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2:17" s="28" customFormat="1" ht="15" customHeight="1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2:17" s="28" customFormat="1" ht="15" customHeight="1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2:17" s="28" customFormat="1" ht="15" customHeight="1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2:17" s="28" customFormat="1" ht="15" customHeight="1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2:17" ht="15" customHeight="1" x14ac:dyDescent="0.25"/>
    <row r="109" spans="2:17" ht="15" customHeight="1" x14ac:dyDescent="0.25"/>
    <row r="110" spans="2:17" ht="15" customHeight="1" x14ac:dyDescent="0.25"/>
    <row r="111" spans="2:17" ht="15" customHeight="1" x14ac:dyDescent="0.25"/>
    <row r="112" spans="2:17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15">
    <mergeCell ref="R21:R30"/>
    <mergeCell ref="B8:D8"/>
    <mergeCell ref="B2:E2"/>
    <mergeCell ref="B15:D15"/>
    <mergeCell ref="B16:D16"/>
    <mergeCell ref="B14:D14"/>
    <mergeCell ref="B10:C10"/>
    <mergeCell ref="B11:C11"/>
    <mergeCell ref="B12:C12"/>
    <mergeCell ref="B13:C13"/>
    <mergeCell ref="B3:D3"/>
    <mergeCell ref="B4:D4"/>
    <mergeCell ref="B5:D5"/>
    <mergeCell ref="B6:D6"/>
    <mergeCell ref="B7:D7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50"/>
  <sheetViews>
    <sheetView showGridLines="0" tabSelected="1" zoomScaleNormal="100" workbookViewId="0">
      <selection activeCell="H21" sqref="H21"/>
    </sheetView>
  </sheetViews>
  <sheetFormatPr defaultColWidth="8.85546875" defaultRowHeight="13.5" x14ac:dyDescent="0.25"/>
  <cols>
    <col min="1" max="1" width="3.7109375" style="4" customWidth="1"/>
    <col min="2" max="7" width="13.7109375" style="4" customWidth="1"/>
    <col min="8" max="8" width="30.42578125" style="4" bestFit="1" customWidth="1"/>
    <col min="9" max="9" width="18.28515625" style="4" bestFit="1" customWidth="1"/>
    <col min="10" max="10" width="20.7109375" style="4" bestFit="1" customWidth="1"/>
    <col min="11" max="11" width="10.140625" style="4" bestFit="1" customWidth="1"/>
    <col min="12" max="12" width="10.140625" style="4" customWidth="1"/>
    <col min="13" max="13" width="12.140625" style="4" bestFit="1" customWidth="1"/>
    <col min="14" max="14" width="10.140625" style="4" bestFit="1" customWidth="1"/>
    <col min="15" max="15" width="9.140625" style="4" bestFit="1" customWidth="1"/>
    <col min="16" max="16" width="14" style="4" bestFit="1" customWidth="1"/>
    <col min="17" max="17" width="1.7109375" style="4" customWidth="1"/>
    <col min="18" max="18" width="24.28515625" style="28" customWidth="1"/>
    <col min="19" max="20" width="8.85546875" style="28"/>
    <col min="21" max="16384" width="8.85546875" style="4"/>
  </cols>
  <sheetData>
    <row r="1" spans="2:17" ht="15" customHeight="1" x14ac:dyDescent="0.25">
      <c r="B1" s="1"/>
      <c r="C1" s="2"/>
      <c r="D1" s="1"/>
      <c r="E1" s="1"/>
      <c r="F1" s="2"/>
      <c r="G1" s="1"/>
      <c r="H1" s="1"/>
      <c r="I1" s="3"/>
      <c r="J1" s="3"/>
      <c r="K1" s="3"/>
      <c r="L1" s="3"/>
      <c r="M1" s="3"/>
      <c r="Q1" s="3"/>
    </row>
    <row r="2" spans="2:17" ht="30" customHeight="1" x14ac:dyDescent="0.25">
      <c r="B2" s="74" t="s">
        <v>18</v>
      </c>
      <c r="C2" s="74"/>
      <c r="D2" s="74"/>
      <c r="E2" s="74"/>
      <c r="F2" s="1"/>
      <c r="G2" s="1"/>
      <c r="H2" s="1"/>
      <c r="I2" s="3"/>
      <c r="J2" s="3"/>
      <c r="K2" s="3"/>
      <c r="L2" s="3"/>
      <c r="M2" s="3"/>
      <c r="Q2" s="3"/>
    </row>
    <row r="3" spans="2:17" ht="15" customHeight="1" x14ac:dyDescent="0.25">
      <c r="B3" s="79" t="s">
        <v>0</v>
      </c>
      <c r="C3" s="79"/>
      <c r="D3" s="79"/>
      <c r="E3" s="5">
        <f>+B19</f>
        <v>44602</v>
      </c>
      <c r="F3" s="1"/>
      <c r="G3" s="1"/>
      <c r="H3" s="1"/>
      <c r="I3" s="3"/>
      <c r="J3" s="3"/>
      <c r="K3" s="3"/>
      <c r="L3" s="3"/>
      <c r="M3" s="3"/>
      <c r="Q3" s="3"/>
    </row>
    <row r="4" spans="2:17" ht="15" customHeight="1" x14ac:dyDescent="0.25">
      <c r="B4" s="73" t="s">
        <v>1</v>
      </c>
      <c r="C4" s="73"/>
      <c r="D4" s="73"/>
      <c r="E4" s="6">
        <f>D19</f>
        <v>3000000</v>
      </c>
      <c r="F4" s="1"/>
      <c r="G4" s="1"/>
      <c r="H4" s="1"/>
      <c r="I4" s="3"/>
      <c r="J4" s="3"/>
      <c r="K4" s="3"/>
      <c r="L4" s="3"/>
      <c r="M4" s="3"/>
      <c r="Q4" s="3"/>
    </row>
    <row r="5" spans="2:17" ht="15" customHeight="1" x14ac:dyDescent="0.25">
      <c r="B5" s="73" t="s">
        <v>2</v>
      </c>
      <c r="C5" s="73"/>
      <c r="D5" s="73"/>
      <c r="E5" s="7">
        <v>24</v>
      </c>
      <c r="F5" s="1"/>
      <c r="G5" s="1"/>
      <c r="H5" s="1"/>
      <c r="I5" s="3"/>
      <c r="J5" s="3"/>
      <c r="K5" s="3"/>
      <c r="L5" s="3"/>
      <c r="M5" s="3"/>
      <c r="Q5" s="3"/>
    </row>
    <row r="6" spans="2:17" ht="15" customHeight="1" x14ac:dyDescent="0.25">
      <c r="B6" s="73" t="s">
        <v>3</v>
      </c>
      <c r="C6" s="73"/>
      <c r="D6" s="73"/>
      <c r="E6" s="8" t="s">
        <v>22</v>
      </c>
      <c r="F6" s="1"/>
      <c r="G6" s="1"/>
      <c r="H6" s="1"/>
      <c r="I6" s="3"/>
      <c r="J6" s="3"/>
      <c r="K6" s="3"/>
      <c r="L6" s="3"/>
      <c r="M6" s="3"/>
      <c r="Q6" s="3"/>
    </row>
    <row r="7" spans="2:17" ht="15" customHeight="1" x14ac:dyDescent="0.25">
      <c r="B7" s="73" t="s">
        <v>4</v>
      </c>
      <c r="C7" s="73"/>
      <c r="D7" s="73"/>
      <c r="E7" s="9">
        <v>0.03</v>
      </c>
      <c r="F7" s="1"/>
      <c r="G7" s="1"/>
      <c r="H7" s="1"/>
      <c r="I7" s="3"/>
      <c r="J7" s="3"/>
      <c r="K7" s="3"/>
      <c r="L7" s="3"/>
      <c r="M7" s="3"/>
      <c r="Q7" s="3"/>
    </row>
    <row r="8" spans="2:17" ht="15" customHeight="1" x14ac:dyDescent="0.25">
      <c r="B8" s="73" t="s">
        <v>5</v>
      </c>
      <c r="C8" s="73"/>
      <c r="D8" s="73"/>
      <c r="E8" s="10">
        <f>E20</f>
        <v>526376.89</v>
      </c>
      <c r="F8" s="1"/>
      <c r="G8" s="11"/>
      <c r="H8" s="11"/>
      <c r="I8" s="3"/>
      <c r="J8" s="3"/>
      <c r="K8" s="3"/>
      <c r="L8" s="3"/>
      <c r="M8" s="3"/>
      <c r="Q8" s="3"/>
    </row>
    <row r="9" spans="2:17" ht="15" customHeight="1" x14ac:dyDescent="0.25">
      <c r="B9" s="1"/>
      <c r="C9" s="1"/>
      <c r="D9" s="12"/>
      <c r="E9" s="13" t="s">
        <v>6</v>
      </c>
      <c r="F9" s="1"/>
      <c r="G9" s="11"/>
      <c r="H9" s="11"/>
      <c r="I9" s="3"/>
      <c r="J9" s="3"/>
      <c r="K9" s="3"/>
      <c r="L9" s="3"/>
      <c r="M9" s="3"/>
      <c r="Q9" s="3"/>
    </row>
    <row r="10" spans="2:17" ht="30" customHeight="1" x14ac:dyDescent="0.25">
      <c r="B10" s="77" t="s">
        <v>7</v>
      </c>
      <c r="C10" s="77"/>
      <c r="D10" s="14" t="s">
        <v>8</v>
      </c>
      <c r="E10" s="15" t="s">
        <v>9</v>
      </c>
      <c r="F10" s="16"/>
      <c r="G10" s="16"/>
      <c r="H10" s="16"/>
      <c r="I10" s="3"/>
      <c r="J10" s="3"/>
      <c r="K10" s="3"/>
      <c r="L10" s="3"/>
      <c r="M10" s="3"/>
      <c r="Q10" s="3"/>
    </row>
    <row r="11" spans="2:17" ht="15" customHeight="1" x14ac:dyDescent="0.25">
      <c r="B11" s="73" t="s">
        <v>10</v>
      </c>
      <c r="C11" s="73"/>
      <c r="D11" s="6">
        <f>SUM(F19:F26)</f>
        <v>3000000</v>
      </c>
      <c r="E11" s="17">
        <f>D11</f>
        <v>3000000</v>
      </c>
      <c r="F11" s="11"/>
      <c r="G11" s="11"/>
      <c r="H11" s="11"/>
      <c r="I11" s="3"/>
      <c r="J11" s="3"/>
      <c r="K11" s="3"/>
      <c r="L11" s="3"/>
      <c r="M11" s="3"/>
      <c r="Q11" s="3"/>
    </row>
    <row r="12" spans="2:17" ht="15" customHeight="1" x14ac:dyDescent="0.25">
      <c r="B12" s="73" t="s">
        <v>11</v>
      </c>
      <c r="C12" s="73"/>
      <c r="D12" s="6">
        <f>SUM(G19:G26)</f>
        <v>158261.34999999998</v>
      </c>
      <c r="E12" s="17">
        <f>SUM(G19:G21)+H22+SUM(O23:O38)</f>
        <v>234397.55236881669</v>
      </c>
      <c r="F12" s="11" t="s">
        <v>25</v>
      </c>
      <c r="G12" s="11"/>
      <c r="H12" s="11"/>
      <c r="I12" s="3"/>
      <c r="J12" s="3"/>
      <c r="K12" s="3"/>
      <c r="L12" s="3"/>
      <c r="M12" s="3"/>
      <c r="Q12" s="3"/>
    </row>
    <row r="13" spans="2:17" ht="15" customHeight="1" x14ac:dyDescent="0.25">
      <c r="B13" s="78" t="s">
        <v>12</v>
      </c>
      <c r="C13" s="78"/>
      <c r="D13" s="18">
        <f>E20</f>
        <v>526376.89</v>
      </c>
      <c r="E13" s="19">
        <f>M34</f>
        <v>426049.19</v>
      </c>
      <c r="F13" s="12"/>
      <c r="G13" s="12"/>
      <c r="H13" s="12"/>
      <c r="I13" s="3"/>
      <c r="J13" s="3"/>
      <c r="K13" s="3"/>
      <c r="L13" s="3"/>
      <c r="M13" s="3"/>
      <c r="Q13" s="3"/>
    </row>
    <row r="14" spans="2:17" ht="15" customHeight="1" x14ac:dyDescent="0.25">
      <c r="B14" s="76" t="s">
        <v>26</v>
      </c>
      <c r="C14" s="76"/>
      <c r="D14" s="76"/>
      <c r="E14" s="20">
        <f>+E13-D13</f>
        <v>-100327.70000000001</v>
      </c>
      <c r="F14" s="12"/>
      <c r="G14" s="12"/>
      <c r="H14" s="12"/>
      <c r="I14" s="3"/>
      <c r="J14" s="3"/>
      <c r="K14" s="3"/>
      <c r="L14" s="3"/>
      <c r="M14" s="3"/>
      <c r="Q14" s="3"/>
    </row>
    <row r="15" spans="2:17" ht="56.25" customHeight="1" x14ac:dyDescent="0.25">
      <c r="B15" s="75" t="s">
        <v>27</v>
      </c>
      <c r="C15" s="80"/>
      <c r="D15" s="80"/>
      <c r="E15" s="21">
        <f>H22</f>
        <v>8894.2071281946264</v>
      </c>
      <c r="F15" s="22"/>
      <c r="G15" s="22"/>
      <c r="H15" s="22"/>
      <c r="I15" s="3"/>
      <c r="J15" s="3"/>
      <c r="K15" s="3"/>
      <c r="L15" s="3"/>
      <c r="M15" s="3"/>
      <c r="Q15" s="3"/>
    </row>
    <row r="16" spans="2:17" ht="15" customHeight="1" x14ac:dyDescent="0.25">
      <c r="B16" s="75" t="s">
        <v>13</v>
      </c>
      <c r="C16" s="75"/>
      <c r="D16" s="75"/>
      <c r="E16" s="21">
        <f>+E11-D11+E12-D12</f>
        <v>76136.20236881671</v>
      </c>
      <c r="F16" s="11" t="s">
        <v>14</v>
      </c>
      <c r="G16" s="23"/>
      <c r="H16" s="23"/>
      <c r="I16" s="3"/>
      <c r="J16" s="3"/>
      <c r="K16" s="3"/>
      <c r="L16" s="3"/>
      <c r="M16" s="3"/>
      <c r="Q16" s="3"/>
    </row>
    <row r="17" spans="2:21" ht="15" customHeight="1" x14ac:dyDescent="0.25">
      <c r="B17" s="1"/>
      <c r="C17" s="1"/>
      <c r="D17" s="1"/>
      <c r="E17" s="1"/>
      <c r="F17" s="1"/>
      <c r="G17" s="1"/>
      <c r="H17" s="1"/>
      <c r="I17" s="3"/>
      <c r="J17" s="3"/>
      <c r="K17" s="3"/>
      <c r="L17" s="3"/>
      <c r="M17" s="3"/>
      <c r="Q17" s="3"/>
    </row>
    <row r="18" spans="2:21" ht="47.25" customHeight="1" x14ac:dyDescent="0.25">
      <c r="B18" s="52" t="s">
        <v>15</v>
      </c>
      <c r="C18" s="52" t="s">
        <v>5</v>
      </c>
      <c r="D18" s="52"/>
      <c r="E18" s="25" t="s">
        <v>5</v>
      </c>
      <c r="F18" s="25" t="s">
        <v>10</v>
      </c>
      <c r="G18" s="25" t="s">
        <v>11</v>
      </c>
      <c r="H18" s="81" t="s">
        <v>23</v>
      </c>
      <c r="I18" s="25" t="s">
        <v>16</v>
      </c>
      <c r="J18" s="3"/>
      <c r="K18" s="3"/>
      <c r="L18" s="3"/>
      <c r="M18" s="3"/>
      <c r="N18" s="3"/>
      <c r="U18" s="28"/>
    </row>
    <row r="19" spans="2:21" ht="15" customHeight="1" x14ac:dyDescent="0.25">
      <c r="B19" s="26">
        <v>44602</v>
      </c>
      <c r="C19" s="27">
        <v>0</v>
      </c>
      <c r="D19" s="43">
        <v>3000000</v>
      </c>
      <c r="E19" s="17">
        <v>0</v>
      </c>
      <c r="F19" s="6">
        <v>0</v>
      </c>
      <c r="G19" s="6">
        <v>0</v>
      </c>
      <c r="H19" s="6">
        <v>0</v>
      </c>
      <c r="I19" s="17">
        <v>3000000</v>
      </c>
      <c r="J19" s="3"/>
      <c r="K19" s="3"/>
      <c r="L19" s="3"/>
      <c r="M19" s="3"/>
      <c r="N19" s="3"/>
      <c r="U19" s="28"/>
    </row>
    <row r="20" spans="2:21" ht="15" customHeight="1" x14ac:dyDescent="0.25">
      <c r="B20" s="48">
        <v>44783</v>
      </c>
      <c r="C20" s="32">
        <v>1</v>
      </c>
      <c r="D20" s="49">
        <v>0</v>
      </c>
      <c r="E20" s="34">
        <v>526376.89</v>
      </c>
      <c r="F20" s="33">
        <v>481709.42</v>
      </c>
      <c r="G20" s="33">
        <v>44667.47</v>
      </c>
      <c r="H20" s="33">
        <v>0</v>
      </c>
      <c r="I20" s="34">
        <v>2518290.58</v>
      </c>
      <c r="U20" s="28"/>
    </row>
    <row r="21" spans="2:21" ht="15" customHeight="1" thickBot="1" x14ac:dyDescent="0.3">
      <c r="B21" s="48">
        <v>44967</v>
      </c>
      <c r="C21" s="32">
        <v>2</v>
      </c>
      <c r="D21" s="49">
        <v>0</v>
      </c>
      <c r="E21" s="34">
        <v>526376.89</v>
      </c>
      <c r="F21" s="33">
        <v>488881.67</v>
      </c>
      <c r="G21" s="33">
        <v>37495.22</v>
      </c>
      <c r="H21" s="33">
        <v>0</v>
      </c>
      <c r="I21" s="34">
        <v>2029408.91</v>
      </c>
      <c r="J21" s="3"/>
      <c r="K21" s="41" t="s">
        <v>15</v>
      </c>
      <c r="L21" s="45" t="s">
        <v>5</v>
      </c>
      <c r="M21" s="42" t="s">
        <v>17</v>
      </c>
      <c r="N21" s="41" t="s">
        <v>10</v>
      </c>
      <c r="O21" s="41" t="s">
        <v>11</v>
      </c>
      <c r="P21" s="53" t="s">
        <v>16</v>
      </c>
      <c r="S21" s="4"/>
      <c r="T21" s="4"/>
    </row>
    <row r="22" spans="2:21" ht="15" customHeight="1" thickTop="1" thickBot="1" x14ac:dyDescent="0.3">
      <c r="B22" s="65">
        <v>45021</v>
      </c>
      <c r="C22" s="66"/>
      <c r="D22" s="67"/>
      <c r="E22" s="68"/>
      <c r="F22" s="68"/>
      <c r="G22" s="69"/>
      <c r="H22" s="59">
        <f>I21*POWER(1+E7,(B22-B21)/365)-I21</f>
        <v>8894.2071281946264</v>
      </c>
      <c r="I22" s="60"/>
      <c r="J22" s="61" t="s">
        <v>20</v>
      </c>
      <c r="K22" s="62">
        <v>45021</v>
      </c>
      <c r="L22" s="62"/>
      <c r="M22" s="63"/>
      <c r="N22" s="63"/>
      <c r="O22" s="63"/>
      <c r="P22" s="64">
        <f>I21+H22</f>
        <v>2038303.1171281945</v>
      </c>
      <c r="Q22" s="31"/>
      <c r="R22" s="71" t="s">
        <v>21</v>
      </c>
      <c r="S22" s="4"/>
      <c r="T22" s="4"/>
    </row>
    <row r="23" spans="2:21" ht="15" customHeight="1" thickTop="1" x14ac:dyDescent="0.25">
      <c r="B23" s="50">
        <v>45148</v>
      </c>
      <c r="C23" s="35">
        <v>3</v>
      </c>
      <c r="D23" s="51">
        <v>0</v>
      </c>
      <c r="E23" s="37">
        <v>526376.89</v>
      </c>
      <c r="F23" s="36">
        <v>496160.7</v>
      </c>
      <c r="G23" s="36">
        <v>30216.19</v>
      </c>
      <c r="H23" s="36">
        <v>0</v>
      </c>
      <c r="I23" s="37">
        <v>1533248.21</v>
      </c>
      <c r="K23" s="44">
        <v>45047</v>
      </c>
      <c r="L23" s="44"/>
      <c r="M23" s="47">
        <f>O23+N23</f>
        <v>4296.2879417005461</v>
      </c>
      <c r="N23" s="47"/>
      <c r="O23" s="47">
        <f>P22*POWER(1+$E$7,(K23-K22)/365)-P22</f>
        <v>4296.2879417005461</v>
      </c>
      <c r="P23" s="47">
        <f>P22</f>
        <v>2038303.1171281945</v>
      </c>
      <c r="Q23" s="31"/>
      <c r="R23" s="71"/>
      <c r="S23" s="4"/>
      <c r="T23" s="4"/>
    </row>
    <row r="24" spans="2:21" ht="15" customHeight="1" x14ac:dyDescent="0.25">
      <c r="B24" s="26">
        <v>45332</v>
      </c>
      <c r="C24" s="27">
        <v>4</v>
      </c>
      <c r="D24" s="43">
        <v>0</v>
      </c>
      <c r="E24" s="17">
        <v>526376.89</v>
      </c>
      <c r="F24" s="6">
        <v>503548.12</v>
      </c>
      <c r="G24" s="6">
        <v>22828.77</v>
      </c>
      <c r="H24" s="6">
        <v>0</v>
      </c>
      <c r="I24" s="17">
        <v>1029700.09</v>
      </c>
      <c r="K24" s="44">
        <v>45078</v>
      </c>
      <c r="L24" s="44"/>
      <c r="M24" s="47">
        <f t="shared" ref="M24:M31" si="0">O24+N24</f>
        <v>5123.5347534886096</v>
      </c>
      <c r="N24" s="47"/>
      <c r="O24" s="47">
        <f t="shared" ref="O24:O31" si="1">P23*POWER(1+$E$7,(K24-K23)/365)-P23</f>
        <v>5123.5347534886096</v>
      </c>
      <c r="P24" s="47">
        <f t="shared" ref="P24:P33" si="2">P23</f>
        <v>2038303.1171281945</v>
      </c>
      <c r="Q24" s="31"/>
      <c r="R24" s="71"/>
      <c r="S24" s="4"/>
      <c r="T24" s="4"/>
    </row>
    <row r="25" spans="2:21" ht="15" customHeight="1" x14ac:dyDescent="0.25">
      <c r="B25" s="26">
        <v>45514</v>
      </c>
      <c r="C25" s="27">
        <v>5</v>
      </c>
      <c r="D25" s="43">
        <v>0</v>
      </c>
      <c r="E25" s="17">
        <v>526376.89</v>
      </c>
      <c r="F25" s="6">
        <v>511045.52</v>
      </c>
      <c r="G25" s="6">
        <v>15331.37</v>
      </c>
      <c r="H25" s="6">
        <v>0</v>
      </c>
      <c r="I25" s="17">
        <v>518654.57</v>
      </c>
      <c r="K25" s="44">
        <v>45108</v>
      </c>
      <c r="L25" s="44"/>
      <c r="M25" s="47">
        <f t="shared" si="0"/>
        <v>4958.0585928675719</v>
      </c>
      <c r="N25" s="47"/>
      <c r="O25" s="47">
        <f t="shared" si="1"/>
        <v>4958.0585928675719</v>
      </c>
      <c r="P25" s="47">
        <f t="shared" si="2"/>
        <v>2038303.1171281945</v>
      </c>
      <c r="Q25" s="31"/>
      <c r="R25" s="71"/>
      <c r="S25" s="4"/>
      <c r="T25" s="4"/>
    </row>
    <row r="26" spans="2:21" ht="15" customHeight="1" x14ac:dyDescent="0.25">
      <c r="B26" s="26">
        <v>45698</v>
      </c>
      <c r="C26" s="27">
        <v>6</v>
      </c>
      <c r="D26" s="43">
        <v>0</v>
      </c>
      <c r="E26" s="17">
        <v>526376.89</v>
      </c>
      <c r="F26" s="6">
        <v>518654.57</v>
      </c>
      <c r="G26" s="6">
        <v>7722.33</v>
      </c>
      <c r="H26" s="6">
        <v>0</v>
      </c>
      <c r="I26" s="17">
        <v>0</v>
      </c>
      <c r="K26" s="44">
        <v>45139</v>
      </c>
      <c r="L26" s="44"/>
      <c r="M26" s="47">
        <f t="shared" si="0"/>
        <v>5123.5347534886096</v>
      </c>
      <c r="N26" s="47"/>
      <c r="O26" s="47">
        <f t="shared" si="1"/>
        <v>5123.5347534886096</v>
      </c>
      <c r="P26" s="47">
        <f t="shared" si="2"/>
        <v>2038303.1171281945</v>
      </c>
      <c r="Q26" s="31"/>
      <c r="R26" s="71"/>
      <c r="S26" s="4"/>
      <c r="T26" s="4"/>
    </row>
    <row r="27" spans="2:21" ht="15" customHeight="1" x14ac:dyDescent="0.25">
      <c r="B27" s="38"/>
      <c r="D27" s="39"/>
      <c r="E27" s="39"/>
      <c r="F27" s="39"/>
      <c r="G27" s="31"/>
      <c r="H27" s="31"/>
      <c r="K27" s="44">
        <v>45170</v>
      </c>
      <c r="L27" s="44"/>
      <c r="M27" s="47">
        <f t="shared" si="0"/>
        <v>5123.5347534886096</v>
      </c>
      <c r="N27" s="47"/>
      <c r="O27" s="47">
        <f t="shared" si="1"/>
        <v>5123.5347534886096</v>
      </c>
      <c r="P27" s="47">
        <f t="shared" si="2"/>
        <v>2038303.1171281945</v>
      </c>
      <c r="Q27" s="31"/>
      <c r="R27" s="71"/>
      <c r="S27" s="4"/>
      <c r="T27" s="4"/>
    </row>
    <row r="28" spans="2:21" ht="15" customHeight="1" x14ac:dyDescent="0.25">
      <c r="B28" s="38"/>
      <c r="D28" s="39"/>
      <c r="E28" s="31"/>
      <c r="F28" s="31"/>
      <c r="G28" s="31"/>
      <c r="H28" s="31"/>
      <c r="K28" s="44">
        <v>45200</v>
      </c>
      <c r="L28" s="44"/>
      <c r="M28" s="47">
        <f t="shared" si="0"/>
        <v>4958.0585928675719</v>
      </c>
      <c r="N28" s="47"/>
      <c r="O28" s="47">
        <f t="shared" si="1"/>
        <v>4958.0585928675719</v>
      </c>
      <c r="P28" s="47">
        <f t="shared" si="2"/>
        <v>2038303.1171281945</v>
      </c>
      <c r="Q28" s="31"/>
      <c r="R28" s="71"/>
      <c r="S28" s="4"/>
      <c r="T28" s="4"/>
    </row>
    <row r="29" spans="2:21" ht="15" customHeight="1" x14ac:dyDescent="0.25">
      <c r="B29" s="38"/>
      <c r="D29" s="39"/>
      <c r="E29" s="31"/>
      <c r="F29" s="31"/>
      <c r="G29" s="31"/>
      <c r="H29" s="31"/>
      <c r="K29" s="44">
        <v>45231</v>
      </c>
      <c r="L29" s="44"/>
      <c r="M29" s="47">
        <f t="shared" si="0"/>
        <v>5123.5347534886096</v>
      </c>
      <c r="N29" s="47"/>
      <c r="O29" s="47">
        <f t="shared" si="1"/>
        <v>5123.5347534886096</v>
      </c>
      <c r="P29" s="47">
        <f t="shared" si="2"/>
        <v>2038303.1171281945</v>
      </c>
      <c r="Q29" s="31"/>
      <c r="R29" s="71"/>
      <c r="S29" s="4"/>
      <c r="T29" s="4"/>
    </row>
    <row r="30" spans="2:21" ht="15" customHeight="1" x14ac:dyDescent="0.25">
      <c r="B30" s="38"/>
      <c r="D30" s="39"/>
      <c r="E30" s="31"/>
      <c r="F30" s="31"/>
      <c r="G30" s="31"/>
      <c r="H30" s="31"/>
      <c r="K30" s="44">
        <v>45261</v>
      </c>
      <c r="L30" s="44"/>
      <c r="M30" s="47">
        <f t="shared" si="0"/>
        <v>4958.0585928675719</v>
      </c>
      <c r="N30" s="47"/>
      <c r="O30" s="47">
        <f t="shared" si="1"/>
        <v>4958.0585928675719</v>
      </c>
      <c r="P30" s="47">
        <f t="shared" si="2"/>
        <v>2038303.1171281945</v>
      </c>
      <c r="Q30" s="31"/>
      <c r="R30" s="71"/>
      <c r="S30" s="4"/>
      <c r="T30" s="4"/>
    </row>
    <row r="31" spans="2:21" ht="15" customHeight="1" x14ac:dyDescent="0.25">
      <c r="B31" s="38"/>
      <c r="D31" s="39"/>
      <c r="E31" s="31"/>
      <c r="F31" s="31"/>
      <c r="G31" s="31"/>
      <c r="H31" s="31"/>
      <c r="K31" s="44">
        <v>45292</v>
      </c>
      <c r="L31" s="44"/>
      <c r="M31" s="47">
        <f t="shared" si="0"/>
        <v>5123.5347534886096</v>
      </c>
      <c r="N31" s="47"/>
      <c r="O31" s="47">
        <f t="shared" si="1"/>
        <v>5123.5347534886096</v>
      </c>
      <c r="P31" s="47">
        <f t="shared" si="2"/>
        <v>2038303.1171281945</v>
      </c>
      <c r="Q31" s="31"/>
      <c r="R31" s="71"/>
      <c r="S31" s="4"/>
      <c r="T31" s="4"/>
    </row>
    <row r="32" spans="2:21" ht="15" customHeight="1" x14ac:dyDescent="0.25">
      <c r="B32" s="38"/>
      <c r="D32" s="39"/>
      <c r="E32" s="31"/>
      <c r="F32" s="31"/>
      <c r="G32" s="31"/>
      <c r="H32" s="31"/>
      <c r="K32" s="44">
        <v>45323</v>
      </c>
      <c r="L32" s="44"/>
      <c r="M32" s="47">
        <f t="shared" ref="M32:M33" si="3">O32+N32</f>
        <v>5123.5347534886096</v>
      </c>
      <c r="N32" s="47"/>
      <c r="O32" s="47">
        <f t="shared" ref="O32:O33" si="4">P31*POWER(1+$E$7,(K32-K31)/365)-P31</f>
        <v>5123.5347534886096</v>
      </c>
      <c r="P32" s="47">
        <f t="shared" si="2"/>
        <v>2038303.1171281945</v>
      </c>
      <c r="Q32" s="31"/>
      <c r="R32" s="71"/>
      <c r="S32" s="4"/>
      <c r="T32" s="4"/>
    </row>
    <row r="33" spans="2:18" s="28" customFormat="1" ht="15" customHeight="1" x14ac:dyDescent="0.25">
      <c r="B33" s="4"/>
      <c r="C33" s="4"/>
      <c r="D33" s="39"/>
      <c r="E33" s="31"/>
      <c r="F33" s="31"/>
      <c r="G33" s="31"/>
      <c r="H33" s="31"/>
      <c r="I33" s="4"/>
      <c r="J33" s="4"/>
      <c r="K33" s="44">
        <v>45332</v>
      </c>
      <c r="L33" s="44"/>
      <c r="M33" s="47">
        <f t="shared" si="3"/>
        <v>1486.1529993871227</v>
      </c>
      <c r="N33" s="47"/>
      <c r="O33" s="47">
        <f t="shared" si="4"/>
        <v>1486.1529993871227</v>
      </c>
      <c r="P33" s="47">
        <f t="shared" si="2"/>
        <v>2038303.1171281945</v>
      </c>
      <c r="Q33" s="31"/>
      <c r="R33" s="71"/>
    </row>
    <row r="34" spans="2:18" s="28" customFormat="1" ht="15" customHeight="1" x14ac:dyDescent="0.25">
      <c r="B34" s="4"/>
      <c r="C34" s="4"/>
      <c r="D34" s="39"/>
      <c r="E34" s="31"/>
      <c r="F34" s="31"/>
      <c r="G34" s="31"/>
      <c r="H34" s="31"/>
      <c r="I34" s="4"/>
      <c r="J34" s="4"/>
      <c r="K34" s="26">
        <v>45514</v>
      </c>
      <c r="L34" s="46">
        <v>3</v>
      </c>
      <c r="M34" s="17">
        <v>426049.19</v>
      </c>
      <c r="N34" s="6">
        <v>395700.58</v>
      </c>
      <c r="O34" s="6">
        <v>30348.61</v>
      </c>
      <c r="P34" s="17">
        <v>1642602.54</v>
      </c>
      <c r="Q34" s="31"/>
      <c r="R34" s="70"/>
    </row>
    <row r="35" spans="2:18" s="28" customFormat="1" ht="15" customHeight="1" x14ac:dyDescent="0.25">
      <c r="B35" s="4"/>
      <c r="C35" s="4"/>
      <c r="D35" s="39"/>
      <c r="E35" s="31"/>
      <c r="F35" s="31"/>
      <c r="G35" s="31"/>
      <c r="H35" s="31"/>
      <c r="I35" s="4"/>
      <c r="J35" s="4"/>
      <c r="K35" s="26">
        <v>45698</v>
      </c>
      <c r="L35" s="46">
        <v>4</v>
      </c>
      <c r="M35" s="17">
        <v>426049.19</v>
      </c>
      <c r="N35" s="6">
        <v>401592.22</v>
      </c>
      <c r="O35" s="6">
        <v>24456.97</v>
      </c>
      <c r="P35" s="17">
        <v>1241010.32</v>
      </c>
      <c r="Q35" s="31"/>
    </row>
    <row r="36" spans="2:18" s="28" customFormat="1" ht="15" customHeight="1" x14ac:dyDescent="0.25">
      <c r="B36" s="4"/>
      <c r="C36" s="4"/>
      <c r="D36" s="39"/>
      <c r="E36" s="31"/>
      <c r="F36" s="31"/>
      <c r="G36" s="31"/>
      <c r="H36" s="31"/>
      <c r="I36" s="4"/>
      <c r="J36" s="4"/>
      <c r="K36" s="26">
        <v>45879</v>
      </c>
      <c r="L36" s="46">
        <v>5</v>
      </c>
      <c r="M36" s="17">
        <v>426049.19</v>
      </c>
      <c r="N36" s="6">
        <v>407571.59</v>
      </c>
      <c r="O36" s="6">
        <v>18477.599999999999</v>
      </c>
      <c r="P36" s="17">
        <v>833438.73</v>
      </c>
      <c r="Q36" s="31"/>
    </row>
    <row r="37" spans="2:18" s="28" customFormat="1" ht="15" customHeight="1" x14ac:dyDescent="0.25">
      <c r="B37" s="4"/>
      <c r="C37" s="4"/>
      <c r="D37" s="39"/>
      <c r="E37" s="31"/>
      <c r="F37" s="31"/>
      <c r="G37" s="31"/>
      <c r="H37" s="31"/>
      <c r="I37" s="4"/>
      <c r="J37" s="4"/>
      <c r="K37" s="26">
        <v>46063</v>
      </c>
      <c r="L37" s="46">
        <v>6</v>
      </c>
      <c r="M37" s="17">
        <v>426049.19</v>
      </c>
      <c r="N37" s="6">
        <v>413639.99</v>
      </c>
      <c r="O37" s="6">
        <v>12409.2</v>
      </c>
      <c r="P37" s="17">
        <v>419798.74</v>
      </c>
      <c r="Q37" s="31"/>
    </row>
    <row r="38" spans="2:18" s="28" customFormat="1" ht="15" customHeight="1" x14ac:dyDescent="0.25">
      <c r="B38" s="4"/>
      <c r="C38" s="4"/>
      <c r="D38" s="39"/>
      <c r="E38" s="31"/>
      <c r="F38" s="31"/>
      <c r="G38" s="31"/>
      <c r="H38" s="31"/>
      <c r="I38" s="4"/>
      <c r="J38" s="4"/>
      <c r="K38" s="26">
        <v>46244</v>
      </c>
      <c r="L38" s="46">
        <v>7</v>
      </c>
      <c r="M38" s="17">
        <v>426049.19</v>
      </c>
      <c r="N38" s="6">
        <v>419798.74</v>
      </c>
      <c r="O38" s="6">
        <v>6250.45</v>
      </c>
      <c r="P38" s="17">
        <v>0</v>
      </c>
      <c r="Q38" s="31"/>
    </row>
    <row r="39" spans="2:18" s="28" customFormat="1" ht="15" customHeight="1" x14ac:dyDescent="0.25">
      <c r="B39" s="4"/>
      <c r="C39" s="4"/>
      <c r="D39" s="39"/>
      <c r="E39" s="31"/>
      <c r="F39" s="31"/>
      <c r="G39" s="31"/>
      <c r="H39" s="31"/>
      <c r="I39" s="4"/>
      <c r="J39" s="4"/>
      <c r="Q39" s="31"/>
    </row>
    <row r="40" spans="2:18" s="28" customFormat="1" ht="15" customHeight="1" x14ac:dyDescent="0.25">
      <c r="D40" s="39"/>
      <c r="E40" s="31"/>
      <c r="F40" s="31"/>
      <c r="G40" s="31"/>
      <c r="H40" s="31"/>
      <c r="I40" s="4"/>
      <c r="J40" s="4"/>
      <c r="K40" s="4"/>
      <c r="L40" s="4"/>
      <c r="O40" s="31"/>
      <c r="P40" s="31"/>
      <c r="Q40" s="31"/>
    </row>
    <row r="41" spans="2:18" s="28" customFormat="1" ht="15" customHeight="1" x14ac:dyDescent="0.25">
      <c r="D41" s="39"/>
      <c r="E41" s="31"/>
      <c r="F41" s="31"/>
      <c r="G41" s="31"/>
      <c r="H41" s="31"/>
      <c r="I41" s="4"/>
      <c r="J41" s="4"/>
      <c r="K41" s="4"/>
      <c r="L41" s="4"/>
      <c r="O41" s="31"/>
      <c r="P41" s="31"/>
      <c r="Q41" s="31"/>
    </row>
    <row r="42" spans="2:18" s="28" customFormat="1" ht="15" customHeight="1" x14ac:dyDescent="0.25">
      <c r="D42" s="39"/>
      <c r="E42" s="31"/>
      <c r="F42" s="31"/>
      <c r="G42" s="31"/>
      <c r="H42" s="31"/>
      <c r="I42" s="4"/>
      <c r="J42" s="29"/>
      <c r="K42" s="4"/>
      <c r="L42" s="4"/>
      <c r="O42" s="31"/>
      <c r="P42" s="31"/>
      <c r="Q42" s="31"/>
    </row>
    <row r="43" spans="2:18" s="28" customFormat="1" ht="15" customHeight="1" x14ac:dyDescent="0.25">
      <c r="D43" s="39"/>
      <c r="E43" s="31"/>
      <c r="F43" s="31"/>
      <c r="G43" s="31"/>
      <c r="H43" s="31"/>
      <c r="I43" s="4"/>
      <c r="J43" s="4"/>
      <c r="K43" s="4"/>
      <c r="L43" s="4"/>
      <c r="O43" s="31"/>
      <c r="P43" s="31"/>
      <c r="Q43" s="31"/>
    </row>
    <row r="44" spans="2:18" s="28" customFormat="1" ht="15" customHeight="1" x14ac:dyDescent="0.25">
      <c r="D44" s="39"/>
      <c r="E44" s="31"/>
      <c r="F44" s="31"/>
      <c r="G44" s="31"/>
      <c r="H44" s="31"/>
      <c r="I44" s="4"/>
      <c r="J44" s="4"/>
      <c r="K44" s="4"/>
      <c r="L44" s="4"/>
      <c r="O44" s="31"/>
      <c r="P44" s="31"/>
      <c r="Q44" s="31"/>
    </row>
    <row r="45" spans="2:18" s="28" customFormat="1" ht="15" customHeight="1" x14ac:dyDescent="0.25">
      <c r="D45" s="39"/>
      <c r="E45" s="31"/>
      <c r="F45" s="31"/>
      <c r="G45" s="31"/>
      <c r="H45" s="31"/>
      <c r="I45" s="4"/>
      <c r="J45" s="4"/>
      <c r="K45" s="4"/>
      <c r="L45" s="4"/>
      <c r="O45" s="31"/>
      <c r="P45" s="31"/>
      <c r="Q45" s="31"/>
    </row>
    <row r="46" spans="2:18" s="28" customFormat="1" ht="15" customHeight="1" x14ac:dyDescent="0.25">
      <c r="D46" s="39"/>
      <c r="E46" s="31"/>
      <c r="F46" s="31"/>
      <c r="G46" s="31"/>
      <c r="H46" s="31"/>
      <c r="I46" s="4"/>
      <c r="J46" s="4"/>
      <c r="K46" s="4"/>
      <c r="L46" s="4"/>
      <c r="O46" s="31"/>
      <c r="P46" s="31"/>
      <c r="Q46" s="31"/>
    </row>
    <row r="47" spans="2:18" s="28" customFormat="1" ht="15" customHeight="1" x14ac:dyDescent="0.25">
      <c r="D47" s="39"/>
      <c r="E47" s="31"/>
      <c r="F47" s="31"/>
      <c r="G47" s="31"/>
      <c r="H47" s="31"/>
      <c r="I47" s="4"/>
      <c r="J47" s="4"/>
      <c r="K47" s="4"/>
      <c r="L47" s="4"/>
      <c r="O47" s="31"/>
      <c r="P47" s="31"/>
      <c r="Q47" s="31"/>
    </row>
    <row r="48" spans="2:18" s="28" customFormat="1" ht="15" customHeight="1" x14ac:dyDescent="0.25">
      <c r="D48" s="39"/>
      <c r="E48" s="31"/>
      <c r="F48" s="31"/>
      <c r="G48" s="31"/>
      <c r="H48" s="31"/>
      <c r="I48" s="4"/>
      <c r="J48" s="4"/>
      <c r="K48" s="4"/>
      <c r="L48" s="4"/>
      <c r="O48" s="31"/>
      <c r="P48" s="31"/>
      <c r="Q48" s="31"/>
    </row>
    <row r="49" spans="2:17" s="28" customFormat="1" ht="15" customHeight="1" x14ac:dyDescent="0.25">
      <c r="D49" s="4"/>
      <c r="E49" s="4"/>
      <c r="F49" s="4"/>
      <c r="G49" s="4"/>
      <c r="H49" s="4"/>
      <c r="I49" s="4"/>
      <c r="J49" s="4"/>
      <c r="K49" s="4"/>
      <c r="L49" s="4"/>
      <c r="O49" s="31"/>
      <c r="P49" s="31"/>
      <c r="Q49" s="31"/>
    </row>
    <row r="50" spans="2:17" s="28" customFormat="1" ht="15" customHeight="1" x14ac:dyDescent="0.25">
      <c r="D50" s="4"/>
      <c r="E50" s="4"/>
      <c r="F50" s="4"/>
      <c r="G50" s="4"/>
      <c r="H50" s="4"/>
      <c r="I50" s="4"/>
      <c r="K50" s="4"/>
      <c r="L50" s="4"/>
      <c r="O50" s="31"/>
      <c r="P50" s="31"/>
      <c r="Q50" s="31"/>
    </row>
    <row r="51" spans="2:17" s="28" customFormat="1" ht="15" customHeight="1" x14ac:dyDescent="0.25">
      <c r="B51" s="4"/>
      <c r="C51" s="4"/>
      <c r="D51" s="4"/>
      <c r="E51" s="4"/>
      <c r="F51" s="4"/>
      <c r="G51" s="4"/>
      <c r="H51" s="4"/>
      <c r="I51" s="4"/>
      <c r="K51" s="4"/>
      <c r="L51" s="4"/>
      <c r="O51" s="31"/>
      <c r="P51" s="31"/>
      <c r="Q51" s="31"/>
    </row>
    <row r="52" spans="2:17" s="28" customFormat="1" ht="15" customHeight="1" x14ac:dyDescent="0.25">
      <c r="B52" s="4"/>
      <c r="C52" s="4"/>
      <c r="D52" s="4"/>
      <c r="E52" s="4"/>
      <c r="F52" s="4"/>
      <c r="G52" s="4"/>
      <c r="H52" s="4"/>
      <c r="I52" s="4"/>
      <c r="K52" s="4"/>
      <c r="L52" s="4"/>
      <c r="O52" s="31"/>
      <c r="P52" s="31"/>
      <c r="Q52" s="31"/>
    </row>
    <row r="53" spans="2:17" s="28" customFormat="1" ht="15" customHeight="1" x14ac:dyDescent="0.25">
      <c r="B53" s="4"/>
      <c r="C53" s="4"/>
      <c r="D53" s="4"/>
      <c r="E53" s="4"/>
      <c r="F53" s="4"/>
      <c r="G53" s="4"/>
      <c r="H53" s="4"/>
      <c r="I53" s="4"/>
      <c r="K53" s="4"/>
      <c r="L53" s="4"/>
      <c r="O53" s="31"/>
      <c r="P53" s="31"/>
      <c r="Q53" s="31"/>
    </row>
    <row r="54" spans="2:17" s="28" customFormat="1" ht="15" customHeight="1" x14ac:dyDescent="0.25">
      <c r="B54" s="4"/>
      <c r="C54" s="4"/>
      <c r="D54" s="4"/>
      <c r="E54" s="4"/>
      <c r="F54" s="4"/>
      <c r="G54" s="4"/>
      <c r="H54" s="4"/>
      <c r="I54" s="4"/>
      <c r="N54" s="31"/>
      <c r="O54" s="31"/>
      <c r="P54" s="31"/>
      <c r="Q54" s="31"/>
    </row>
    <row r="55" spans="2:17" s="28" customFormat="1" ht="15" customHeight="1" x14ac:dyDescent="0.25">
      <c r="B55" s="4"/>
      <c r="C55" s="4"/>
      <c r="D55" s="4"/>
      <c r="E55" s="4"/>
      <c r="F55" s="4"/>
      <c r="G55" s="4"/>
      <c r="H55" s="4"/>
      <c r="I55" s="4"/>
      <c r="N55" s="31"/>
      <c r="O55" s="31"/>
      <c r="P55" s="31"/>
      <c r="Q55" s="31"/>
    </row>
    <row r="56" spans="2:17" s="28" customFormat="1" ht="15" customHeight="1" x14ac:dyDescent="0.25">
      <c r="B56" s="4"/>
      <c r="C56" s="4"/>
      <c r="D56" s="4"/>
      <c r="E56" s="4"/>
      <c r="F56" s="4"/>
      <c r="G56" s="4"/>
      <c r="H56" s="4"/>
      <c r="I56" s="4"/>
      <c r="N56" s="31"/>
      <c r="O56" s="31"/>
      <c r="P56" s="31"/>
      <c r="Q56" s="31"/>
    </row>
    <row r="57" spans="2:17" s="28" customFormat="1" ht="15" customHeight="1" x14ac:dyDescent="0.25">
      <c r="B57" s="4"/>
      <c r="C57" s="4"/>
      <c r="D57" s="4"/>
      <c r="E57" s="4"/>
      <c r="F57" s="4"/>
      <c r="G57" s="4"/>
      <c r="H57" s="4"/>
      <c r="I57" s="4"/>
      <c r="N57" s="31"/>
      <c r="O57" s="31"/>
      <c r="P57" s="31"/>
      <c r="Q57" s="31"/>
    </row>
    <row r="58" spans="2:17" s="28" customFormat="1" ht="15" customHeight="1" x14ac:dyDescent="0.25">
      <c r="B58" s="4"/>
      <c r="C58" s="4"/>
      <c r="D58" s="4"/>
      <c r="E58" s="4"/>
      <c r="F58" s="4"/>
      <c r="G58" s="4"/>
      <c r="H58" s="4"/>
      <c r="I58" s="4"/>
      <c r="N58" s="31"/>
      <c r="O58" s="31"/>
      <c r="P58" s="31"/>
      <c r="Q58" s="31"/>
    </row>
    <row r="59" spans="2:17" s="28" customFormat="1" ht="15" customHeight="1" x14ac:dyDescent="0.25">
      <c r="B59" s="4"/>
      <c r="C59" s="4"/>
      <c r="D59" s="4"/>
      <c r="E59" s="4"/>
      <c r="F59" s="4"/>
      <c r="G59" s="4"/>
      <c r="H59" s="4"/>
      <c r="I59" s="4"/>
      <c r="N59" s="31"/>
      <c r="O59" s="31"/>
      <c r="P59" s="31"/>
      <c r="Q59" s="31"/>
    </row>
    <row r="60" spans="2:17" s="28" customFormat="1" ht="15" customHeight="1" x14ac:dyDescent="0.25">
      <c r="B60" s="4"/>
      <c r="C60" s="4"/>
      <c r="D60" s="4"/>
      <c r="E60" s="4"/>
      <c r="F60" s="4"/>
      <c r="G60" s="4"/>
      <c r="H60" s="4"/>
      <c r="I60" s="4"/>
    </row>
    <row r="61" spans="2:17" s="28" customFormat="1" ht="15" customHeight="1" x14ac:dyDescent="0.25">
      <c r="B61" s="4"/>
      <c r="C61" s="4"/>
      <c r="D61" s="4"/>
      <c r="E61" s="4"/>
      <c r="F61" s="4"/>
      <c r="G61" s="4"/>
      <c r="H61" s="4"/>
      <c r="I61" s="4"/>
    </row>
    <row r="62" spans="2:17" s="28" customFormat="1" ht="15" customHeight="1" x14ac:dyDescent="0.25">
      <c r="B62" s="4"/>
      <c r="C62" s="4"/>
      <c r="D62" s="4"/>
      <c r="E62" s="4"/>
      <c r="F62" s="4"/>
      <c r="G62" s="4"/>
      <c r="H62" s="4"/>
      <c r="I62" s="4"/>
    </row>
    <row r="63" spans="2:17" s="28" customFormat="1" ht="15" customHeight="1" x14ac:dyDescent="0.25">
      <c r="B63" s="4"/>
      <c r="C63" s="4"/>
      <c r="D63" s="4"/>
      <c r="E63" s="4"/>
      <c r="F63" s="4"/>
      <c r="G63" s="4"/>
      <c r="H63" s="4"/>
      <c r="I63" s="4"/>
    </row>
    <row r="64" spans="2:17" s="28" customFormat="1" ht="15" customHeight="1" x14ac:dyDescent="0.25">
      <c r="B64" s="4"/>
      <c r="C64" s="4"/>
      <c r="D64" s="4"/>
      <c r="E64" s="4"/>
      <c r="F64" s="4"/>
      <c r="G64" s="4"/>
      <c r="H64" s="4"/>
      <c r="I64" s="4"/>
    </row>
    <row r="65" spans="2:9" s="28" customFormat="1" ht="15" customHeight="1" x14ac:dyDescent="0.25">
      <c r="B65" s="4"/>
      <c r="C65" s="4"/>
      <c r="D65" s="4"/>
      <c r="E65" s="4"/>
      <c r="F65" s="4"/>
      <c r="G65" s="4"/>
      <c r="H65" s="4"/>
      <c r="I65" s="4"/>
    </row>
    <row r="66" spans="2:9" s="28" customFormat="1" ht="15" customHeight="1" x14ac:dyDescent="0.25">
      <c r="B66" s="4"/>
      <c r="C66" s="4"/>
      <c r="D66" s="4"/>
      <c r="E66" s="4"/>
      <c r="F66" s="4"/>
      <c r="G66" s="4"/>
      <c r="H66" s="4"/>
      <c r="I66" s="4"/>
    </row>
    <row r="67" spans="2:9" s="28" customFormat="1" ht="15" customHeight="1" x14ac:dyDescent="0.25">
      <c r="B67" s="4"/>
      <c r="C67" s="4"/>
      <c r="D67" s="4"/>
      <c r="E67" s="4"/>
      <c r="F67" s="4"/>
      <c r="G67" s="4"/>
      <c r="H67" s="4"/>
      <c r="I67" s="4"/>
    </row>
    <row r="68" spans="2:9" s="28" customFormat="1" ht="15" customHeight="1" x14ac:dyDescent="0.25">
      <c r="B68" s="4"/>
      <c r="C68" s="4"/>
      <c r="D68" s="4"/>
      <c r="E68" s="4"/>
      <c r="F68" s="4"/>
      <c r="G68" s="4"/>
      <c r="H68" s="4"/>
      <c r="I68" s="4"/>
    </row>
    <row r="69" spans="2:9" s="28" customFormat="1" ht="15" customHeight="1" x14ac:dyDescent="0.25">
      <c r="B69" s="4"/>
      <c r="C69" s="4"/>
      <c r="D69" s="4"/>
      <c r="E69" s="4"/>
      <c r="F69" s="4"/>
      <c r="G69" s="4"/>
      <c r="H69" s="4"/>
      <c r="I69" s="4"/>
    </row>
    <row r="70" spans="2:9" s="28" customFormat="1" ht="15" customHeight="1" x14ac:dyDescent="0.25">
      <c r="B70" s="4"/>
      <c r="C70" s="4"/>
      <c r="D70" s="4"/>
      <c r="E70" s="4"/>
      <c r="F70" s="4"/>
      <c r="G70" s="4"/>
      <c r="H70" s="4"/>
      <c r="I70" s="4"/>
    </row>
    <row r="71" spans="2:9" s="28" customFormat="1" ht="15" customHeight="1" x14ac:dyDescent="0.25">
      <c r="B71" s="4"/>
      <c r="C71" s="4"/>
      <c r="D71" s="4"/>
      <c r="E71" s="4"/>
      <c r="F71" s="4"/>
      <c r="G71" s="4"/>
      <c r="H71" s="4"/>
      <c r="I71" s="4"/>
    </row>
    <row r="72" spans="2:9" s="28" customFormat="1" ht="15" customHeight="1" x14ac:dyDescent="0.25">
      <c r="B72" s="4"/>
      <c r="C72" s="4"/>
      <c r="D72" s="4"/>
      <c r="E72" s="4"/>
      <c r="F72" s="4"/>
      <c r="G72" s="4"/>
      <c r="H72" s="4"/>
      <c r="I72" s="4"/>
    </row>
    <row r="73" spans="2:9" s="28" customFormat="1" ht="15" customHeight="1" x14ac:dyDescent="0.25">
      <c r="B73" s="4"/>
      <c r="C73" s="4"/>
      <c r="D73" s="4"/>
      <c r="E73" s="4"/>
      <c r="F73" s="4"/>
      <c r="G73" s="4"/>
      <c r="H73" s="4"/>
      <c r="I73" s="4"/>
    </row>
    <row r="74" spans="2:9" s="28" customFormat="1" ht="15" customHeight="1" x14ac:dyDescent="0.25">
      <c r="B74" s="4"/>
      <c r="C74" s="4"/>
      <c r="D74" s="4"/>
      <c r="E74" s="4"/>
      <c r="F74" s="4"/>
      <c r="G74" s="4"/>
      <c r="H74" s="4"/>
      <c r="I74" s="4"/>
    </row>
    <row r="75" spans="2:9" s="28" customFormat="1" ht="15" customHeight="1" x14ac:dyDescent="0.25">
      <c r="B75" s="4"/>
      <c r="C75" s="4"/>
      <c r="D75" s="4"/>
      <c r="E75" s="4"/>
      <c r="F75" s="4"/>
      <c r="G75" s="4"/>
      <c r="H75" s="4"/>
      <c r="I75" s="4"/>
    </row>
    <row r="76" spans="2:9" s="28" customFormat="1" ht="15" customHeight="1" x14ac:dyDescent="0.25">
      <c r="B76" s="4"/>
      <c r="C76" s="4"/>
      <c r="D76" s="4"/>
      <c r="E76" s="4"/>
      <c r="F76" s="4"/>
      <c r="G76" s="4"/>
      <c r="H76" s="4"/>
      <c r="I76" s="4"/>
    </row>
    <row r="77" spans="2:9" s="28" customFormat="1" ht="15" customHeight="1" x14ac:dyDescent="0.25">
      <c r="B77" s="4"/>
      <c r="C77" s="4"/>
      <c r="D77" s="4"/>
      <c r="E77" s="4"/>
      <c r="F77" s="4"/>
      <c r="G77" s="4"/>
      <c r="H77" s="4"/>
      <c r="I77" s="4"/>
    </row>
    <row r="78" spans="2:9" s="28" customFormat="1" ht="15" customHeight="1" x14ac:dyDescent="0.25">
      <c r="B78" s="4"/>
      <c r="C78" s="4"/>
      <c r="D78" s="4"/>
      <c r="E78" s="4"/>
      <c r="F78" s="4"/>
      <c r="G78" s="4"/>
      <c r="H78" s="4"/>
      <c r="I78" s="4"/>
    </row>
    <row r="79" spans="2:9" s="28" customFormat="1" ht="15" customHeight="1" x14ac:dyDescent="0.25">
      <c r="B79" s="4"/>
      <c r="C79" s="4"/>
      <c r="D79" s="4"/>
      <c r="E79" s="4"/>
      <c r="F79" s="4"/>
      <c r="G79" s="4"/>
      <c r="H79" s="4"/>
      <c r="I79" s="4"/>
    </row>
    <row r="80" spans="2:9" s="28" customFormat="1" ht="15" customHeight="1" x14ac:dyDescent="0.25">
      <c r="B80" s="4"/>
      <c r="C80" s="4"/>
      <c r="D80" s="4"/>
      <c r="E80" s="4"/>
      <c r="F80" s="4"/>
      <c r="G80" s="4"/>
      <c r="H80" s="4"/>
      <c r="I80" s="4"/>
    </row>
    <row r="81" spans="2:17" s="28" customFormat="1" ht="15" customHeight="1" x14ac:dyDescent="0.25">
      <c r="B81" s="4"/>
      <c r="C81" s="4"/>
      <c r="D81" s="4"/>
      <c r="E81" s="4"/>
      <c r="F81" s="4"/>
      <c r="G81" s="4"/>
      <c r="H81" s="4"/>
      <c r="I81" s="4"/>
    </row>
    <row r="82" spans="2:17" s="28" customFormat="1" ht="15" customHeight="1" x14ac:dyDescent="0.25">
      <c r="B82" s="4"/>
      <c r="C82" s="4"/>
      <c r="D82" s="4"/>
      <c r="E82" s="4"/>
      <c r="F82" s="4"/>
      <c r="G82" s="4"/>
      <c r="H82" s="4"/>
      <c r="I82" s="4"/>
    </row>
    <row r="83" spans="2:17" s="28" customFormat="1" ht="15" customHeight="1" x14ac:dyDescent="0.25">
      <c r="B83" s="4"/>
      <c r="C83" s="4"/>
      <c r="D83" s="4"/>
      <c r="E83" s="4"/>
      <c r="F83" s="4"/>
      <c r="G83" s="4"/>
      <c r="H83" s="4"/>
      <c r="I83" s="4"/>
    </row>
    <row r="84" spans="2:17" s="28" customFormat="1" ht="15" customHeight="1" x14ac:dyDescent="0.25">
      <c r="B84" s="4"/>
      <c r="C84" s="4"/>
      <c r="D84" s="4"/>
      <c r="E84" s="4"/>
      <c r="F84" s="4"/>
      <c r="G84" s="4"/>
      <c r="H84" s="4"/>
      <c r="I84" s="4"/>
    </row>
    <row r="85" spans="2:17" s="28" customFormat="1" ht="15" customHeight="1" x14ac:dyDescent="0.25">
      <c r="B85" s="4"/>
      <c r="C85" s="4"/>
      <c r="D85" s="4"/>
      <c r="E85" s="4"/>
      <c r="F85" s="4"/>
      <c r="G85" s="4"/>
      <c r="H85" s="4"/>
      <c r="I85" s="4"/>
    </row>
    <row r="86" spans="2:17" s="28" customFormat="1" ht="15" customHeight="1" x14ac:dyDescent="0.25">
      <c r="B86" s="4"/>
      <c r="C86" s="4"/>
      <c r="D86" s="4"/>
      <c r="E86" s="4"/>
      <c r="F86" s="4"/>
      <c r="G86" s="4"/>
      <c r="H86" s="4"/>
      <c r="I86" s="4"/>
    </row>
    <row r="87" spans="2:17" s="28" customFormat="1" ht="15" customHeight="1" x14ac:dyDescent="0.25">
      <c r="B87" s="4"/>
      <c r="C87" s="4"/>
      <c r="D87" s="4"/>
      <c r="E87" s="4"/>
      <c r="F87" s="4"/>
      <c r="G87" s="4"/>
      <c r="H87" s="4"/>
      <c r="I87" s="4"/>
    </row>
    <row r="88" spans="2:17" s="28" customFormat="1" ht="15" customHeight="1" x14ac:dyDescent="0.25">
      <c r="B88" s="4"/>
      <c r="C88" s="4"/>
      <c r="D88" s="4"/>
      <c r="E88" s="4"/>
      <c r="F88" s="4"/>
      <c r="G88" s="4"/>
      <c r="H88" s="4"/>
      <c r="I88" s="4"/>
    </row>
    <row r="89" spans="2:17" s="28" customFormat="1" ht="1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30"/>
      <c r="N89" s="30"/>
      <c r="O89" s="30"/>
      <c r="P89" s="30"/>
      <c r="Q89" s="4"/>
    </row>
    <row r="90" spans="2:17" s="28" customFormat="1" ht="1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30"/>
      <c r="N90" s="30"/>
      <c r="O90" s="30"/>
      <c r="P90" s="30"/>
      <c r="Q90" s="4"/>
    </row>
    <row r="91" spans="2:17" s="28" customFormat="1" ht="1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30"/>
      <c r="N91" s="30"/>
      <c r="O91" s="30"/>
      <c r="P91" s="30"/>
      <c r="Q91" s="4"/>
    </row>
    <row r="92" spans="2:17" s="28" customFormat="1" ht="1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30"/>
      <c r="N92" s="30"/>
      <c r="O92" s="30"/>
      <c r="P92" s="30"/>
      <c r="Q92" s="4"/>
    </row>
    <row r="93" spans="2:17" s="28" customFormat="1" ht="1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30"/>
      <c r="N93" s="30"/>
      <c r="O93" s="30"/>
      <c r="P93" s="30"/>
      <c r="Q93" s="4"/>
    </row>
    <row r="94" spans="2:17" s="28" customFormat="1" ht="1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30"/>
      <c r="N94" s="30"/>
      <c r="O94" s="30"/>
      <c r="P94" s="30"/>
      <c r="Q94" s="4"/>
    </row>
    <row r="95" spans="2:17" s="28" customFormat="1" ht="1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30"/>
      <c r="N95" s="30"/>
      <c r="O95" s="30"/>
      <c r="P95" s="30"/>
      <c r="Q95" s="4"/>
    </row>
    <row r="96" spans="2:17" s="28" customFormat="1" ht="1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30"/>
      <c r="N96" s="30"/>
      <c r="O96" s="30"/>
      <c r="P96" s="30"/>
      <c r="Q96" s="4"/>
    </row>
    <row r="97" spans="2:17" s="28" customFormat="1" ht="1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30"/>
      <c r="N97" s="30"/>
      <c r="O97" s="30"/>
      <c r="P97" s="30"/>
      <c r="Q97" s="4"/>
    </row>
    <row r="98" spans="2:17" s="28" customFormat="1" ht="1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30"/>
      <c r="N98" s="30"/>
      <c r="O98" s="30"/>
      <c r="P98" s="30"/>
      <c r="Q98" s="4"/>
    </row>
    <row r="99" spans="2:17" s="28" customFormat="1" ht="1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30"/>
      <c r="N99" s="30"/>
      <c r="O99" s="30"/>
      <c r="P99" s="30"/>
      <c r="Q99" s="4"/>
    </row>
    <row r="100" spans="2:17" s="28" customFormat="1" ht="1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30"/>
      <c r="N100" s="30"/>
      <c r="O100" s="30"/>
      <c r="P100" s="30"/>
      <c r="Q100" s="4"/>
    </row>
    <row r="101" spans="2:17" s="28" customFormat="1" ht="1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30"/>
      <c r="N101" s="30"/>
      <c r="O101" s="30"/>
      <c r="P101" s="30"/>
      <c r="Q101" s="4"/>
    </row>
    <row r="102" spans="2:17" s="28" customFormat="1" ht="1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30"/>
      <c r="N102" s="30"/>
      <c r="O102" s="30"/>
      <c r="P102" s="30"/>
      <c r="Q102" s="4"/>
    </row>
    <row r="103" spans="2:17" s="28" customFormat="1" ht="1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2:17" s="28" customFormat="1" ht="15" customHeight="1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2:17" s="28" customFormat="1" ht="15" customHeight="1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2:17" s="28" customFormat="1" ht="15" customHeight="1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2:17" s="28" customFormat="1" ht="15" customHeight="1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2:17" ht="15" customHeight="1" x14ac:dyDescent="0.25"/>
    <row r="109" spans="2:17" ht="15" customHeight="1" x14ac:dyDescent="0.25"/>
    <row r="110" spans="2:17" ht="15" customHeight="1" x14ac:dyDescent="0.25"/>
    <row r="111" spans="2:17" ht="15" customHeight="1" x14ac:dyDescent="0.25"/>
    <row r="112" spans="2:17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mergeCells count="15">
    <mergeCell ref="B7:D7"/>
    <mergeCell ref="R22:R33"/>
    <mergeCell ref="B2:E2"/>
    <mergeCell ref="B3:D3"/>
    <mergeCell ref="B4:D4"/>
    <mergeCell ref="B5:D5"/>
    <mergeCell ref="B6:D6"/>
    <mergeCell ref="B15:D15"/>
    <mergeCell ref="B16:D16"/>
    <mergeCell ref="B8:D8"/>
    <mergeCell ref="B10:C10"/>
    <mergeCell ref="B11:C11"/>
    <mergeCell ref="B12:C12"/>
    <mergeCell ref="B13:C13"/>
    <mergeCell ref="B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Primer 1</vt:lpstr>
      <vt:lpstr>Primer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Perić</dc:creator>
  <cp:lastModifiedBy>ad</cp:lastModifiedBy>
  <cp:lastPrinted>2022-10-14T07:06:58Z</cp:lastPrinted>
  <dcterms:created xsi:type="dcterms:W3CDTF">2020-12-14T13:08:43Z</dcterms:created>
  <dcterms:modified xsi:type="dcterms:W3CDTF">2022-10-14T09:55:28Z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35082bcd-b28a-4fb0-b2c7-f7865252e041</vt:lpwstr>
  </property>
  <property fmtid="{D5CDD505-2E9C-101B-9397-08002B2CF9AE}" pid="3" name="Classification">
    <vt:lpwstr>Internal</vt:lpwstr>
  </property>
  <property fmtid="{D5CDD505-2E9C-101B-9397-08002B2CF9AE}" pid="4" name="TitusClassification">
    <vt:lpwstr>Internal</vt:lpwstr>
  </property>
</Properties>
</file>